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4.patro\"/>
    </mc:Choice>
  </mc:AlternateContent>
  <bookViews>
    <workbookView xWindow="0" yWindow="0" windowWidth="28800" windowHeight="13845" tabRatio="888" activeTab="1"/>
  </bookViews>
  <sheets>
    <sheet name="Krycí list" sheetId="9" r:id="rId1"/>
    <sheet name="přehled položek" sheetId="10" r:id="rId2"/>
    <sheet name="ELEKTROINSTALACE 4.PATRO" sheetId="22" r:id="rId3"/>
    <sheet name="20-ROZVADĚČ R5A nová náplň" sheetId="20" r:id="rId4"/>
    <sheet name="21-ROZVADĚČ R5B nová náplň" sheetId="21" r:id="rId5"/>
    <sheet name="DOPLNĚNÍ POKOJOVÉ ROZVODNICE" sheetId="15" r:id="rId6"/>
  </sheets>
  <externalReferences>
    <externalReference r:id="rId7"/>
    <externalReference r:id="rId8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'20-ROZVADĚČ R5A nová náplň'!$A$1:$I$36</definedName>
    <definedName name="_xlnm.Print_Area" localSheetId="4">'21-ROZVADĚČ R5B nová náplň'!$A$1:$I$36</definedName>
    <definedName name="_xlnm.Print_Area" localSheetId="5">'DOPLNĚNÍ POKOJOVÉ ROZVODNICE'!$A$1:$I$22</definedName>
    <definedName name="_xlnm.Print_Area" localSheetId="2">'ELEKTROINSTALACE 4.PATRO'!$A$1:$I$79</definedName>
    <definedName name="_xlnm.Print_Area" localSheetId="0">'Krycí list'!$A$1:$H$45</definedName>
    <definedName name="_xlnm.Print_Area" localSheetId="1">'přehled položek'!$A$1:$F$33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7" i="22" l="1"/>
  <c r="G8" i="22"/>
  <c r="G9" i="22"/>
  <c r="G13" i="22"/>
  <c r="G15" i="22"/>
  <c r="G16" i="22"/>
  <c r="G19" i="22"/>
  <c r="G20" i="22"/>
  <c r="G21" i="22"/>
  <c r="G22" i="22"/>
  <c r="G26" i="22"/>
  <c r="G27" i="22"/>
  <c r="G28" i="22"/>
  <c r="G32" i="22"/>
  <c r="G33" i="22" s="1"/>
  <c r="G39" i="22"/>
  <c r="G40" i="22"/>
  <c r="G42" i="22"/>
  <c r="G43" i="22"/>
  <c r="G44" i="22"/>
  <c r="G45" i="22"/>
  <c r="G46" i="22"/>
  <c r="G47" i="22"/>
  <c r="G48" i="22"/>
  <c r="G49" i="22"/>
  <c r="G52" i="22"/>
  <c r="G54" i="22"/>
  <c r="G55" i="22"/>
  <c r="G56" i="22"/>
  <c r="G57" i="22"/>
  <c r="G58" i="22"/>
  <c r="G59" i="22"/>
  <c r="G61" i="22"/>
  <c r="G63" i="22"/>
  <c r="G64" i="22"/>
  <c r="G65" i="22"/>
  <c r="G67" i="22"/>
  <c r="G68" i="22"/>
  <c r="G69" i="22"/>
  <c r="G70" i="22"/>
  <c r="G73" i="22"/>
  <c r="G74" i="22"/>
  <c r="G75" i="22"/>
  <c r="G76" i="22" l="1"/>
  <c r="G71" i="22"/>
  <c r="G50" i="22"/>
  <c r="G30" i="22"/>
  <c r="G24" i="22"/>
  <c r="G17" i="22"/>
  <c r="G34" i="22" s="1"/>
  <c r="G11" i="22"/>
  <c r="G7" i="21"/>
  <c r="G8" i="21"/>
  <c r="G9" i="21"/>
  <c r="G10" i="21"/>
  <c r="G11" i="21"/>
  <c r="G12" i="21"/>
  <c r="G13" i="21"/>
  <c r="G14" i="21"/>
  <c r="G15" i="21"/>
  <c r="G16" i="21"/>
  <c r="G23" i="21"/>
  <c r="G24" i="21" s="1"/>
  <c r="G26" i="21"/>
  <c r="G27" i="21"/>
  <c r="G28" i="21"/>
  <c r="G29" i="21"/>
  <c r="G32" i="21"/>
  <c r="G33" i="21"/>
  <c r="G30" i="21" l="1"/>
  <c r="G34" i="21" s="1"/>
  <c r="G17" i="21"/>
  <c r="G18" i="21" s="1"/>
  <c r="G77" i="22"/>
  <c r="D9" i="10" s="1"/>
  <c r="C9" i="10"/>
  <c r="G7" i="20"/>
  <c r="G8" i="20"/>
  <c r="G9" i="20"/>
  <c r="G10" i="20"/>
  <c r="G11" i="20"/>
  <c r="G12" i="20"/>
  <c r="G13" i="20"/>
  <c r="G14" i="20"/>
  <c r="G15" i="20"/>
  <c r="G16" i="20"/>
  <c r="G23" i="20"/>
  <c r="G24" i="20" s="1"/>
  <c r="G26" i="20"/>
  <c r="G27" i="20"/>
  <c r="G28" i="20"/>
  <c r="G29" i="20"/>
  <c r="G32" i="20"/>
  <c r="G33" i="20" s="1"/>
  <c r="G36" i="21" l="1"/>
  <c r="D22" i="10" s="1"/>
  <c r="G30" i="20"/>
  <c r="G34" i="20" s="1"/>
  <c r="G36" i="20" s="1"/>
  <c r="D21" i="10" s="1"/>
  <c r="G17" i="20"/>
  <c r="G18" i="20" s="1"/>
  <c r="G79" i="22"/>
  <c r="E22" i="10" l="1"/>
  <c r="F22" i="10" s="1"/>
  <c r="G7" i="15"/>
  <c r="G9" i="15" s="1"/>
  <c r="G10" i="15" s="1"/>
  <c r="G8" i="15"/>
  <c r="G15" i="15"/>
  <c r="G16" i="15"/>
  <c r="G17" i="15"/>
  <c r="G18" i="15"/>
  <c r="G19" i="15" l="1"/>
  <c r="G20" i="15" s="1"/>
  <c r="G22" i="15" s="1"/>
  <c r="D23" i="10" s="1"/>
  <c r="E23" i="10" s="1"/>
  <c r="F23" i="10" s="1"/>
  <c r="E21" i="10" l="1"/>
  <c r="F21" i="10" s="1"/>
  <c r="F32" i="10" l="1"/>
  <c r="E32" i="10"/>
  <c r="D19" i="9" s="1"/>
  <c r="E13" i="10"/>
  <c r="E14" i="10" l="1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<sst xmlns="http://schemas.openxmlformats.org/spreadsheetml/2006/main" count="422" uniqueCount="183">
  <si>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</si>
  <si>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</si>
  <si>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</si>
  <si>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</si>
  <si>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</si>
  <si>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</si>
  <si>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</si>
  <si>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</si>
  <si>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</si>
  <si>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</si>
  <si>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</si>
  <si>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</si>
  <si>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</si>
  <si>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</si>
  <si>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</si>
  <si>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</si>
  <si>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</si>
  <si>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</si>
  <si>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</si>
  <si>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</si>
  <si>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</si>
  <si>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</si>
  <si>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</si>
  <si>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</si>
  <si>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</si>
  <si>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</si>
  <si>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</si>
  <si>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</si>
  <si>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</si>
  <si>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</si>
  <si>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</si>
  <si>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</si>
  <si>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</si>
  <si>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</si>
  <si>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</si>
  <si>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</si>
  <si>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</si>
  <si>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</si>
  <si>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</si>
  <si>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</si>
  <si>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</si>
  <si>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</si>
  <si>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</si>
  <si>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</si>
  <si>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</si>
  <si>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</si>
  <si>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</si>
  <si>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</si>
  <si>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</si>
  <si>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</si>
  <si>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</si>
  <si>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</si>
  <si>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</si>
  <si>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</si>
  <si>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</si>
  <si>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</si>
  <si>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</si>
  <si>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</si>
  <si>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</si>
  <si>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</si>
  <si>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</si>
  <si>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</si>
  <si>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</si>
  <si>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</si>
  <si>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</si>
  <si>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</si>
  <si>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</si>
  <si>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</si>
  <si>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</si>
  <si>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</si>
  <si>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</si>
  <si>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</si>
  <si>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</si>
  <si>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</si>
  <si>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</si>
  <si>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</si>
  <si>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</si>
  <si>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</si>
  <si>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</si>
  <si>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</si>
  <si>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</si>
  <si>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zapojení zásuvkových okruhů v patrových rozvaděčích objeku B</t>
  </si>
  <si>
    <t>Ukončení 1 vodiče v rozvaděči vč.zap.a konc.do 2,5mm2</t>
  </si>
  <si>
    <t>210100001 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</si>
  <si>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</si>
  <si>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</si>
  <si>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</si>
  <si>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</si>
  <si>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</si>
  <si>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</si>
  <si>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</si>
  <si>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</si>
  <si>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</si>
  <si>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</si>
  <si>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</si>
  <si>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</si>
  <si>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</si>
  <si>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</si>
  <si>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</si>
  <si>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</si>
  <si>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</si>
  <si>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</si>
  <si>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</si>
  <si>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</si>
  <si>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</si>
  <si>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</si>
  <si>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</si>
  <si>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</si>
  <si>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</si>
  <si>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</si>
  <si>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</si>
  <si>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</si>
  <si>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</si>
  <si>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</si>
  <si>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</si>
  <si>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</si>
  <si>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</si>
  <si>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</si>
  <si>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</si>
  <si>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</si>
  <si>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</si>
  <si>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JBT Z 5518A-A2349 B TANGO KOMPLET 1x v případě sestavy zásuvek použít společný rámeček</t>
  </si>
  <si>
    <t>Vypínače (CPV 312 120 00-5)</t>
  </si>
  <si>
    <t>Žaluziový ovladač komplet</t>
  </si>
  <si>
    <t>Vypínač TANGO 05 (komplet) barva - bílá</t>
  </si>
  <si>
    <t>Vypínač TANGO 01 (komplet) barva - bílá</t>
  </si>
  <si>
    <t>Vodiče (CPV 313 000 00-9)</t>
  </si>
  <si>
    <t>Zemnící vodič z hlavního rozvaděče v suterénu do patrových rozvaděčů 1. patra, bod rozdělení PEN - PE-N</t>
  </si>
  <si>
    <t>VODIC HO7 V-U 16 ZL/Z (CY)</t>
  </si>
  <si>
    <t>KABEL CYKY 3C x 4</t>
  </si>
  <si>
    <t>KABEL CYKY 3C x 2.5</t>
  </si>
  <si>
    <t>KABEL CYKY 3C x 1.5</t>
  </si>
  <si>
    <t>Instalační žlaby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</si>
  <si>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</si>
  <si>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</si>
  <si>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</si>
  <si>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</si>
  <si>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</si>
  <si>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</si>
  <si>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</si>
  <si>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</si>
  <si>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</si>
  <si>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Název nabídky: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</si>
  <si>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</si>
  <si>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</si>
  <si>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</si>
  <si>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</si>
  <si>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</si>
  <si>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</si>
  <si>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</si>
  <si>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</si>
  <si>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</si>
  <si>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</si>
  <si>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</si>
  <si>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</si>
  <si>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</si>
  <si>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</si>
  <si>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</si>
  <si>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</si>
  <si>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</si>
  <si>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</si>
  <si>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</si>
  <si>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</si>
  <si>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</si>
  <si>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</si>
  <si>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</si>
  <si>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</si>
  <si>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</si>
  <si>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Úprava stropního podhledu na chodbě v souvislosti vedení kabelů před dělící dvře</t>
  </si>
  <si>
    <t>Propojení zemnících vodičů s 1.patrem</t>
  </si>
  <si>
    <t>ELEKTROINSTALACE 4.PATRA</t>
  </si>
  <si>
    <t>R5A</t>
  </si>
  <si>
    <t>R5B</t>
  </si>
  <si>
    <t>Ukončení 1 vodiče v rozvaděči vč.zap.a konc.do 16mm2 vč. prací spojenými s protažením kabelů do 1.patraNP</t>
  </si>
  <si>
    <t>Montáž LED svítidla dle výberu investora</t>
  </si>
  <si>
    <t>210203002 </t>
  </si>
  <si>
    <t>ELEKTROINSTALACE 4.PATRO</t>
  </si>
  <si>
    <t>Položkový rozpočet: ELEKTROINSTALACE 4.PATRO</t>
  </si>
  <si>
    <t>20-ROZVADĚČ R5A nová náplň</t>
  </si>
  <si>
    <t>21-ROZVADĚČ R5B nová náplň</t>
  </si>
  <si>
    <t>Položkový rozpočet: 20-ROZVADĚČ R5A nová náplň</t>
  </si>
  <si>
    <t>Položkový rozpočet: 21-ROZVADĚČ R5B nová náplň</t>
  </si>
  <si>
    <t>POLOŽKOVÝ VÝPIS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</si>
</sst>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8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49" fontId="20" fillId="33" borderId="27" xfId="43" applyNumberFormat="1" applyFont="1" applyFill="1" applyBorder="1"/>
    <xf numFmtId="49" fontId="45" fillId="33" borderId="28" xfId="43" applyNumberFormat="1" applyFont="1" applyFill="1" applyBorder="1"/>
    <xf numFmtId="49" fontId="20" fillId="33" borderId="0" xfId="43" applyNumberFormat="1" applyFont="1" applyFill="1" applyBorder="1"/>
    <xf numFmtId="49" fontId="45" fillId="33" borderId="0" xfId="43" applyNumberFormat="1" applyFont="1" applyFill="1" applyBorder="1"/>
    <xf numFmtId="49" fontId="45" fillId="0" borderId="14" xfId="43" applyNumberFormat="1" applyFont="1" applyBorder="1" applyAlignment="1">
      <alignment horizontal="left"/>
    </xf>
    <xf numFmtId="3" fontId="45" fillId="0" borderId="50" xfId="43" applyNumberFormat="1" applyFont="1" applyBorder="1" applyAlignment="1">
      <alignment horizontal="left"/>
    </xf>
    <xf numFmtId="0" fontId="46" fillId="0" borderId="0" xfId="43" applyFont="1"/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4" xfId="43" applyFont="1" applyBorder="1" applyAlignment="1">
      <alignment horizontal="left"/>
    </xf>
    <xf numFmtId="0" fontId="24" fillId="0" borderId="12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  <xf numFmtId="0" fontId="40" fillId="35" borderId="14" xfId="0" applyFont="1" applyFill="1" applyBorder="1" applyAlignment="1">
      <alignment horizontal="left" vertical="center" wrapText="1"/>
    </xf>
    <xf numFmtId="0" fontId="36" fillId="35" borderId="14" xfId="0" applyFont="1" applyFill="1" applyBorder="1" applyAlignment="1">
      <alignment horizontal="left" vertical="center" wrapText="1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zoomScaleNormal="100" workbookViewId="0">
      <selection activeCell="B2" sqref="B2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07" t="s">
        <v>182</v>
      </c>
      <c r="C1" s="108"/>
      <c r="D1" s="108"/>
      <c r="E1" s="108"/>
      <c r="F1" s="108"/>
      <c r="G1" s="108"/>
      <c r="H1" s="109"/>
    </row>
    <row r="2" spans="2:58" ht="12.75" customHeight="1" x14ac:dyDescent="0.2">
      <c r="B2" s="89" t="s">
        <v>43</v>
      </c>
      <c r="C2" s="88"/>
      <c r="D2" s="87"/>
      <c r="E2" s="87"/>
      <c r="F2" s="86"/>
      <c r="G2" s="85" t="s">
        <v>42</v>
      </c>
      <c r="H2" s="84"/>
    </row>
    <row r="3" spans="2:58" ht="3" hidden="1" customHeight="1" x14ac:dyDescent="0.2">
      <c r="B3" s="36"/>
      <c r="C3" s="57"/>
      <c r="D3" s="76"/>
      <c r="E3" s="76"/>
      <c r="F3" s="75"/>
      <c r="G3" s="62"/>
      <c r="H3" s="78"/>
    </row>
    <row r="4" spans="2:58" x14ac:dyDescent="0.2">
      <c r="B4" s="77" t="s">
        <v>41</v>
      </c>
      <c r="C4" s="57"/>
      <c r="D4" s="76" t="s">
        <v>61</v>
      </c>
      <c r="E4" s="76"/>
      <c r="F4" s="75"/>
      <c r="G4" s="62" t="s">
        <v>40</v>
      </c>
      <c r="H4" s="83"/>
    </row>
    <row r="5" spans="2:58" ht="12.95" customHeight="1" x14ac:dyDescent="0.2">
      <c r="B5" s="82"/>
      <c r="C5" s="79"/>
      <c r="D5" s="81"/>
      <c r="E5" s="80"/>
      <c r="F5" s="79"/>
      <c r="G5" s="62" t="s">
        <v>39</v>
      </c>
      <c r="H5" s="78"/>
    </row>
    <row r="6" spans="2:58" ht="23.25" customHeight="1" x14ac:dyDescent="0.2">
      <c r="B6" s="77" t="s">
        <v>38</v>
      </c>
      <c r="C6" s="57"/>
      <c r="D6" s="156" t="s">
        <v>62</v>
      </c>
      <c r="E6" s="157"/>
      <c r="F6" s="158"/>
      <c r="G6" s="74" t="s">
        <v>37</v>
      </c>
      <c r="H6" s="72">
        <v>0</v>
      </c>
      <c r="P6" s="73"/>
    </row>
    <row r="7" spans="2:58" s="155" customFormat="1" ht="15.75" x14ac:dyDescent="0.25">
      <c r="B7" s="149" t="s">
        <v>47</v>
      </c>
      <c r="C7" s="150"/>
      <c r="D7" s="151" t="s">
        <v>170</v>
      </c>
      <c r="E7" s="152"/>
      <c r="F7" s="152"/>
      <c r="G7" s="153" t="s">
        <v>36</v>
      </c>
      <c r="H7" s="154">
        <f>IF(PocetMJ=0,,ROUND((G31+G33)/PocetMJ,1))</f>
        <v>0</v>
      </c>
    </row>
    <row r="8" spans="2:58" x14ac:dyDescent="0.2">
      <c r="B8" s="63" t="s">
        <v>35</v>
      </c>
      <c r="C8" s="62"/>
      <c r="D8" s="159" t="s">
        <v>48</v>
      </c>
      <c r="E8" s="159"/>
      <c r="F8" s="160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9" t="str">
        <f>Projektant</f>
        <v>Ing. Zdeněk ILLEK</v>
      </c>
      <c r="E9" s="159"/>
      <c r="F9" s="160"/>
      <c r="G9" s="62"/>
      <c r="H9" s="67"/>
      <c r="I9" s="50"/>
    </row>
    <row r="10" spans="2:58" x14ac:dyDescent="0.2">
      <c r="B10" s="63" t="s">
        <v>32</v>
      </c>
      <c r="C10" s="62"/>
      <c r="D10" s="159"/>
      <c r="E10" s="159"/>
      <c r="F10" s="159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9"/>
      <c r="E11" s="159"/>
      <c r="F11" s="159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9"/>
      <c r="E12" s="159"/>
      <c r="F12" s="159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98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98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položek'!E32</f>
        <v>0</v>
      </c>
      <c r="E19" s="36"/>
      <c r="F19" s="35"/>
      <c r="G19" s="8"/>
      <c r="H19" s="30"/>
      <c r="J19" s="50"/>
      <c r="K19" s="99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98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98"/>
      <c r="N23" s="50"/>
      <c r="O23" s="50"/>
    </row>
    <row r="24" spans="2:15" ht="15.95" customHeight="1" thickBot="1" x14ac:dyDescent="0.25">
      <c r="B24" s="163" t="s">
        <v>14</v>
      </c>
      <c r="C24" s="164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99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5">
        <f>D24-G33</f>
        <v>0</v>
      </c>
      <c r="H31" s="166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5">
        <f>ROUND(PRODUCT(G31,D32/100),0)</f>
        <v>0</v>
      </c>
      <c r="H32" s="166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5">
        <v>0</v>
      </c>
      <c r="H33" s="166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5">
        <f>ROUND(PRODUCT(G33,D34/100),0)</f>
        <v>0</v>
      </c>
      <c r="H34" s="166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7">
        <f>ROUND(SUM(G31:G34),0)</f>
        <v>0</v>
      </c>
      <c r="H35" s="168"/>
    </row>
    <row r="36" spans="2:9" ht="13.5" thickBot="1" x14ac:dyDescent="0.25">
      <c r="B36" s="110"/>
      <c r="C36" s="111"/>
      <c r="D36" s="111"/>
      <c r="E36" s="111"/>
      <c r="F36" s="111"/>
      <c r="G36" s="111"/>
      <c r="H36" s="112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61" t="s">
        <v>63</v>
      </c>
      <c r="D38" s="161"/>
      <c r="E38" s="161"/>
      <c r="F38" s="161"/>
      <c r="G38" s="161"/>
      <c r="H38" s="161"/>
      <c r="I38" s="1" t="s">
        <v>0</v>
      </c>
    </row>
    <row r="39" spans="2:9" ht="12.75" customHeight="1" x14ac:dyDescent="0.2">
      <c r="B39" s="2"/>
      <c r="C39" s="161"/>
      <c r="D39" s="161"/>
      <c r="E39" s="161"/>
      <c r="F39" s="161"/>
      <c r="G39" s="161"/>
      <c r="H39" s="161"/>
      <c r="I39" s="1" t="s">
        <v>0</v>
      </c>
    </row>
    <row r="40" spans="2:9" x14ac:dyDescent="0.2">
      <c r="B40" s="2"/>
      <c r="C40" s="161"/>
      <c r="D40" s="161"/>
      <c r="E40" s="161"/>
      <c r="F40" s="161"/>
      <c r="G40" s="161"/>
      <c r="H40" s="161"/>
      <c r="I40" s="1" t="s">
        <v>0</v>
      </c>
    </row>
    <row r="41" spans="2:9" x14ac:dyDescent="0.2">
      <c r="B41" s="2"/>
      <c r="C41" s="161"/>
      <c r="D41" s="161"/>
      <c r="E41" s="161"/>
      <c r="F41" s="161"/>
      <c r="G41" s="161"/>
      <c r="H41" s="161"/>
      <c r="I41" s="1" t="s">
        <v>0</v>
      </c>
    </row>
    <row r="42" spans="2:9" x14ac:dyDescent="0.2">
      <c r="B42" s="2"/>
      <c r="C42" s="161"/>
      <c r="D42" s="161"/>
      <c r="E42" s="161"/>
      <c r="F42" s="161"/>
      <c r="G42" s="161"/>
      <c r="H42" s="161"/>
      <c r="I42" s="1" t="s">
        <v>0</v>
      </c>
    </row>
    <row r="43" spans="2:9" x14ac:dyDescent="0.2">
      <c r="B43" s="2"/>
      <c r="C43" s="161"/>
      <c r="D43" s="161"/>
      <c r="E43" s="161"/>
      <c r="F43" s="161"/>
      <c r="G43" s="161"/>
      <c r="H43" s="161"/>
      <c r="I43" s="1" t="s">
        <v>0</v>
      </c>
    </row>
    <row r="44" spans="2:9" x14ac:dyDescent="0.2">
      <c r="B44" s="2"/>
      <c r="C44" s="161"/>
      <c r="D44" s="161"/>
      <c r="E44" s="161"/>
      <c r="F44" s="161"/>
      <c r="G44" s="161"/>
      <c r="H44" s="161"/>
      <c r="I44" s="1" t="s">
        <v>0</v>
      </c>
    </row>
    <row r="45" spans="2:9" x14ac:dyDescent="0.2">
      <c r="B45" s="2"/>
      <c r="C45" s="161"/>
      <c r="D45" s="161"/>
      <c r="E45" s="161"/>
      <c r="F45" s="161"/>
      <c r="G45" s="161"/>
      <c r="H45" s="161"/>
      <c r="I45" s="1" t="s">
        <v>0</v>
      </c>
    </row>
    <row r="46" spans="2:9" ht="0.75" customHeight="1" x14ac:dyDescent="0.2">
      <c r="B46" s="2"/>
      <c r="C46" s="161"/>
      <c r="D46" s="161"/>
      <c r="E46" s="161"/>
      <c r="F46" s="161"/>
      <c r="G46" s="161"/>
      <c r="H46" s="161"/>
      <c r="I46" s="1" t="s">
        <v>0</v>
      </c>
    </row>
    <row r="47" spans="2:9" x14ac:dyDescent="0.2">
      <c r="C47" s="162"/>
      <c r="D47" s="162"/>
      <c r="E47" s="162"/>
      <c r="F47" s="162"/>
      <c r="G47" s="162"/>
      <c r="H47" s="162"/>
    </row>
    <row r="48" spans="2:9" x14ac:dyDescent="0.2">
      <c r="C48" s="162"/>
      <c r="D48" s="162"/>
      <c r="E48" s="162"/>
      <c r="F48" s="162"/>
      <c r="G48" s="162"/>
      <c r="H48" s="162"/>
    </row>
    <row r="49" spans="3:8" x14ac:dyDescent="0.2">
      <c r="C49" s="162"/>
      <c r="D49" s="162"/>
      <c r="E49" s="162"/>
      <c r="F49" s="162"/>
      <c r="G49" s="162"/>
      <c r="H49" s="162"/>
    </row>
    <row r="50" spans="3:8" x14ac:dyDescent="0.2">
      <c r="C50" s="162"/>
      <c r="D50" s="162"/>
      <c r="E50" s="162"/>
      <c r="F50" s="162"/>
      <c r="G50" s="162"/>
      <c r="H50" s="162"/>
    </row>
    <row r="51" spans="3:8" x14ac:dyDescent="0.2">
      <c r="C51" s="162"/>
      <c r="D51" s="162"/>
      <c r="E51" s="162"/>
      <c r="F51" s="162"/>
      <c r="G51" s="162"/>
      <c r="H51" s="162"/>
    </row>
    <row r="52" spans="3:8" x14ac:dyDescent="0.2">
      <c r="C52" s="162"/>
      <c r="D52" s="162"/>
      <c r="E52" s="162"/>
      <c r="F52" s="162"/>
      <c r="G52" s="162"/>
      <c r="H52" s="162"/>
    </row>
    <row r="53" spans="3:8" x14ac:dyDescent="0.2">
      <c r="C53" s="162"/>
      <c r="D53" s="162"/>
      <c r="E53" s="162"/>
      <c r="F53" s="162"/>
      <c r="G53" s="162"/>
      <c r="H53" s="162"/>
    </row>
    <row r="54" spans="3:8" x14ac:dyDescent="0.2">
      <c r="C54" s="162"/>
      <c r="D54" s="162"/>
      <c r="E54" s="162"/>
      <c r="F54" s="162"/>
      <c r="G54" s="162"/>
      <c r="H54" s="162"/>
    </row>
    <row r="55" spans="3:8" x14ac:dyDescent="0.2">
      <c r="C55" s="162"/>
      <c r="D55" s="162"/>
      <c r="E55" s="162"/>
      <c r="F55" s="162"/>
      <c r="G55" s="162"/>
      <c r="H55" s="162"/>
    </row>
    <row r="56" spans="3:8" x14ac:dyDescent="0.2">
      <c r="C56" s="162"/>
      <c r="D56" s="162"/>
      <c r="E56" s="162"/>
      <c r="F56" s="162"/>
      <c r="G56" s="162"/>
      <c r="H56" s="162"/>
    </row>
  </sheetData>
  <mergeCells count="23">
    <mergeCell ref="C56:H56"/>
    <mergeCell ref="C47:H47"/>
    <mergeCell ref="C48:H48"/>
    <mergeCell ref="C49:H49"/>
    <mergeCell ref="C50:H50"/>
    <mergeCell ref="C51:H51"/>
    <mergeCell ref="C52:H52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3"/>
  <sheetViews>
    <sheetView tabSelected="1" zoomScaleNormal="100" workbookViewId="0">
      <selection activeCell="D9" sqref="D9"/>
    </sheetView>
  </sheetViews>
  <sheetFormatPr defaultRowHeight="12.75" x14ac:dyDescent="0.2"/>
  <cols>
    <col min="1" max="1" width="4.5703125" style="90" customWidth="1"/>
    <col min="2" max="2" width="23.7109375" style="90" bestFit="1" customWidth="1"/>
    <col min="3" max="3" width="16.140625" style="100" customWidth="1"/>
    <col min="4" max="4" width="15.5703125" style="100" customWidth="1"/>
    <col min="5" max="5" width="15.85546875" style="90" customWidth="1"/>
    <col min="6" max="6" width="16.42578125" style="90" customWidth="1"/>
    <col min="7" max="8" width="9.140625" style="90"/>
    <col min="9" max="9" width="14.28515625" style="90" bestFit="1" customWidth="1"/>
    <col min="10" max="10" width="18.7109375" style="90" customWidth="1"/>
    <col min="11" max="12" width="9.140625" style="90"/>
    <col min="13" max="13" width="17.5703125" style="90" bestFit="1" customWidth="1"/>
    <col min="14" max="16384" width="9.140625" style="90"/>
  </cols>
  <sheetData>
    <row r="1" spans="2:11" ht="27" customHeight="1" x14ac:dyDescent="0.3">
      <c r="B1" s="178"/>
      <c r="C1" s="179"/>
      <c r="D1" s="179"/>
      <c r="E1" s="179"/>
      <c r="F1" s="180"/>
      <c r="G1" s="91"/>
    </row>
    <row r="2" spans="2:11" ht="39" customHeight="1" x14ac:dyDescent="0.3">
      <c r="B2" s="181"/>
      <c r="C2" s="182"/>
      <c r="D2" s="182"/>
      <c r="E2" s="182"/>
      <c r="F2" s="183"/>
      <c r="G2" s="91"/>
    </row>
    <row r="3" spans="2:11" ht="24" customHeight="1" x14ac:dyDescent="0.3">
      <c r="B3" s="181" t="s">
        <v>58</v>
      </c>
      <c r="C3" s="176"/>
      <c r="D3" s="176"/>
      <c r="E3" s="176"/>
      <c r="F3" s="177"/>
      <c r="G3" s="91"/>
    </row>
    <row r="4" spans="2:11" ht="15" x14ac:dyDescent="0.25">
      <c r="B4" s="175"/>
      <c r="C4" s="176"/>
      <c r="D4" s="176"/>
      <c r="E4" s="176"/>
      <c r="F4" s="177"/>
      <c r="G4" s="91"/>
    </row>
    <row r="5" spans="2:11" ht="15.75" x14ac:dyDescent="0.25">
      <c r="B5" s="184" t="s">
        <v>52</v>
      </c>
      <c r="C5" s="185"/>
      <c r="D5" s="185"/>
      <c r="E5" s="122" t="s">
        <v>46</v>
      </c>
      <c r="F5" s="113" t="s">
        <v>45</v>
      </c>
      <c r="G5" s="91"/>
      <c r="I5" s="91"/>
      <c r="J5" s="91"/>
      <c r="K5" s="91"/>
    </row>
    <row r="6" spans="2:11" ht="15" x14ac:dyDescent="0.25">
      <c r="B6" s="171"/>
      <c r="C6" s="172"/>
      <c r="D6" s="172"/>
      <c r="E6" s="122"/>
      <c r="F6" s="113"/>
      <c r="G6" s="91"/>
      <c r="I6" s="91"/>
      <c r="J6" s="91"/>
      <c r="K6" s="91"/>
    </row>
    <row r="7" spans="2:11" ht="29.25" x14ac:dyDescent="0.25">
      <c r="B7" s="114"/>
      <c r="C7" s="104" t="s">
        <v>56</v>
      </c>
      <c r="D7" s="103" t="s">
        <v>57</v>
      </c>
      <c r="E7" s="96"/>
      <c r="F7" s="115"/>
      <c r="G7" s="91"/>
      <c r="I7" s="95"/>
      <c r="J7" s="91"/>
      <c r="K7" s="91"/>
    </row>
    <row r="8" spans="2:11" ht="15" x14ac:dyDescent="0.25">
      <c r="B8" s="118"/>
      <c r="C8" s="105"/>
      <c r="D8" s="102"/>
      <c r="E8" s="93"/>
      <c r="F8" s="115"/>
      <c r="G8" s="91"/>
      <c r="I8" s="95"/>
      <c r="J8" s="91"/>
      <c r="K8" s="91"/>
    </row>
    <row r="9" spans="2:11" ht="15" x14ac:dyDescent="0.25">
      <c r="B9" s="118" t="s">
        <v>59</v>
      </c>
      <c r="C9" s="106">
        <f>'ELEKTROINSTALACE 4.PATRO'!G34</f>
        <v>0</v>
      </c>
      <c r="D9" s="106">
        <f>'ELEKTROINSTALACE 4.PATRO'!G77</f>
        <v>0</v>
      </c>
      <c r="E9" s="93"/>
      <c r="F9" s="115"/>
      <c r="G9" s="91"/>
      <c r="I9" s="95"/>
      <c r="J9" s="91"/>
      <c r="K9" s="91"/>
    </row>
    <row r="10" spans="2:11" ht="15" x14ac:dyDescent="0.25">
      <c r="B10" s="118"/>
      <c r="C10" s="127"/>
      <c r="D10" s="102"/>
      <c r="E10" s="93"/>
      <c r="F10" s="115"/>
      <c r="G10" s="91"/>
      <c r="I10" s="95"/>
      <c r="J10" s="91"/>
      <c r="K10" s="91"/>
    </row>
    <row r="11" spans="2:11" ht="15" x14ac:dyDescent="0.25">
      <c r="B11" s="118"/>
      <c r="C11" s="105"/>
      <c r="D11" s="102"/>
      <c r="E11" s="93"/>
      <c r="F11" s="115"/>
      <c r="G11" s="91"/>
      <c r="I11" s="95"/>
      <c r="J11" s="91"/>
      <c r="K11" s="91"/>
    </row>
    <row r="12" spans="2:11" ht="15" x14ac:dyDescent="0.25">
      <c r="B12" s="114"/>
      <c r="C12" s="102"/>
      <c r="D12" s="102"/>
      <c r="E12" s="93"/>
      <c r="F12" s="115"/>
      <c r="G12" s="91"/>
      <c r="I12" s="95"/>
      <c r="J12" s="91"/>
      <c r="K12" s="91"/>
    </row>
    <row r="13" spans="2:11" ht="15.75" x14ac:dyDescent="0.25">
      <c r="B13" s="173" t="s">
        <v>54</v>
      </c>
      <c r="C13" s="174"/>
      <c r="D13" s="174"/>
      <c r="E13" s="96">
        <f>D9+D10+D11+D12</f>
        <v>0</v>
      </c>
      <c r="F13" s="116">
        <f>E13*1.21</f>
        <v>0</v>
      </c>
      <c r="G13" s="91"/>
      <c r="I13" s="95"/>
      <c r="J13" s="91"/>
      <c r="K13" s="91"/>
    </row>
    <row r="14" spans="2:11" ht="15.75" x14ac:dyDescent="0.25">
      <c r="B14" s="173" t="s">
        <v>55</v>
      </c>
      <c r="C14" s="174"/>
      <c r="D14" s="174"/>
      <c r="E14" s="96">
        <f>C9+C10+C11+C12</f>
        <v>0</v>
      </c>
      <c r="F14" s="116">
        <f>E14*1.21</f>
        <v>0</v>
      </c>
      <c r="G14" s="91"/>
      <c r="I14" s="95"/>
      <c r="J14" s="91"/>
      <c r="K14" s="91"/>
    </row>
    <row r="15" spans="2:11" ht="15.75" x14ac:dyDescent="0.25">
      <c r="B15" s="120"/>
      <c r="C15" s="121"/>
      <c r="D15" s="121"/>
      <c r="E15" s="96"/>
      <c r="F15" s="115"/>
      <c r="G15" s="91"/>
      <c r="I15" s="95"/>
      <c r="J15" s="91"/>
      <c r="K15" s="91"/>
    </row>
    <row r="16" spans="2:11" ht="15.75" x14ac:dyDescent="0.25">
      <c r="B16" s="169" t="s">
        <v>49</v>
      </c>
      <c r="C16" s="170"/>
      <c r="D16" s="170"/>
      <c r="E16" s="96"/>
      <c r="F16" s="115"/>
      <c r="G16" s="91"/>
      <c r="I16" s="95"/>
      <c r="J16" s="91"/>
      <c r="K16" s="91"/>
    </row>
    <row r="17" spans="2:15" ht="15" x14ac:dyDescent="0.25">
      <c r="B17" s="117"/>
      <c r="C17" s="97" t="s">
        <v>50</v>
      </c>
      <c r="D17" s="97" t="s">
        <v>51</v>
      </c>
      <c r="E17" s="96"/>
      <c r="F17" s="115"/>
      <c r="G17" s="91"/>
      <c r="I17" s="95"/>
      <c r="J17" s="91"/>
      <c r="K17" s="91"/>
    </row>
    <row r="18" spans="2:15" ht="14.25" x14ac:dyDescent="0.2">
      <c r="B18" s="124"/>
      <c r="C18" s="94"/>
      <c r="D18" s="123"/>
      <c r="E18" s="93"/>
      <c r="F18" s="116"/>
      <c r="G18" s="119"/>
      <c r="I18" s="95"/>
      <c r="J18" s="119"/>
      <c r="K18" s="119"/>
    </row>
    <row r="19" spans="2:15" ht="14.25" x14ac:dyDescent="0.2">
      <c r="B19" s="124"/>
      <c r="C19" s="94"/>
      <c r="D19" s="123"/>
      <c r="E19" s="93"/>
      <c r="F19" s="116"/>
      <c r="G19" s="119"/>
      <c r="I19" s="95"/>
      <c r="J19" s="119"/>
      <c r="K19" s="119"/>
    </row>
    <row r="20" spans="2:15" ht="15" x14ac:dyDescent="0.25">
      <c r="B20" s="125" t="s">
        <v>60</v>
      </c>
      <c r="C20" s="94"/>
      <c r="D20" s="97"/>
      <c r="E20" s="96"/>
      <c r="F20" s="115"/>
      <c r="G20" s="119"/>
      <c r="I20" s="95"/>
      <c r="J20" s="119"/>
      <c r="K20" s="119"/>
    </row>
    <row r="21" spans="2:15" ht="14.25" x14ac:dyDescent="0.2">
      <c r="B21" s="128" t="s">
        <v>171</v>
      </c>
      <c r="C21" s="94">
        <v>1</v>
      </c>
      <c r="D21" s="126">
        <f>'20-ROZVADĚČ R5A nová náplň'!G36</f>
        <v>0</v>
      </c>
      <c r="E21" s="93">
        <f t="shared" ref="E21" si="0">C21*D21</f>
        <v>0</v>
      </c>
      <c r="F21" s="116">
        <f t="shared" ref="F21" si="1">E21*1.21</f>
        <v>0</v>
      </c>
      <c r="G21" s="119"/>
      <c r="I21" s="95"/>
      <c r="J21" s="119"/>
      <c r="K21" s="119"/>
    </row>
    <row r="22" spans="2:15" ht="14.25" x14ac:dyDescent="0.2">
      <c r="B22" s="128" t="s">
        <v>172</v>
      </c>
      <c r="C22" s="94">
        <v>1</v>
      </c>
      <c r="D22" s="106">
        <f>'21-ROZVADĚČ R5B nová náplň'!G36</f>
        <v>0</v>
      </c>
      <c r="E22" s="93">
        <f t="shared" ref="E22:E23" si="2">C22*D22</f>
        <v>0</v>
      </c>
      <c r="F22" s="116">
        <f t="shared" ref="F22:F23" si="3">E22*1.21</f>
        <v>0</v>
      </c>
      <c r="G22" s="119"/>
      <c r="I22" s="95"/>
      <c r="J22" s="119"/>
      <c r="K22" s="119"/>
    </row>
    <row r="23" spans="2:15" ht="28.5" x14ac:dyDescent="0.2">
      <c r="B23" s="118" t="s">
        <v>64</v>
      </c>
      <c r="C23" s="94">
        <v>10</v>
      </c>
      <c r="D23" s="106">
        <f>'DOPLNĚNÍ POKOJOVÉ ROZVODNICE'!G22</f>
        <v>0</v>
      </c>
      <c r="E23" s="93">
        <f t="shared" si="2"/>
        <v>0</v>
      </c>
      <c r="F23" s="116">
        <f t="shared" si="3"/>
        <v>0</v>
      </c>
      <c r="G23" s="119"/>
      <c r="I23" s="95"/>
      <c r="J23" s="119"/>
      <c r="K23" s="119"/>
    </row>
    <row r="24" spans="2:15" ht="14.25" x14ac:dyDescent="0.2">
      <c r="B24" s="118"/>
      <c r="C24" s="94"/>
      <c r="D24" s="106"/>
      <c r="E24" s="93"/>
      <c r="F24" s="116"/>
      <c r="G24" s="119"/>
      <c r="I24" s="95"/>
      <c r="J24" s="119"/>
      <c r="K24" s="119"/>
    </row>
    <row r="25" spans="2:15" ht="14.25" x14ac:dyDescent="0.2">
      <c r="B25" s="118"/>
      <c r="C25" s="94"/>
      <c r="D25" s="106"/>
      <c r="E25" s="93"/>
      <c r="F25" s="116"/>
      <c r="G25" s="119"/>
      <c r="I25" s="95"/>
      <c r="J25" s="119"/>
      <c r="K25" s="119"/>
    </row>
    <row r="26" spans="2:15" ht="14.25" x14ac:dyDescent="0.2">
      <c r="B26" s="118"/>
      <c r="C26" s="94"/>
      <c r="D26" s="106"/>
      <c r="E26" s="93"/>
      <c r="F26" s="116"/>
      <c r="G26" s="119"/>
      <c r="I26" s="95"/>
      <c r="J26" s="119"/>
      <c r="K26" s="119"/>
    </row>
    <row r="27" spans="2:15" ht="14.25" x14ac:dyDescent="0.2">
      <c r="B27" s="118"/>
      <c r="C27" s="94"/>
      <c r="D27" s="106"/>
      <c r="E27" s="93"/>
      <c r="F27" s="116"/>
      <c r="G27" s="119"/>
      <c r="I27" s="95"/>
      <c r="J27" s="119"/>
      <c r="K27" s="119"/>
    </row>
    <row r="28" spans="2:15" ht="14.25" x14ac:dyDescent="0.2">
      <c r="B28" s="118"/>
      <c r="C28" s="94"/>
      <c r="D28" s="106"/>
      <c r="E28" s="93"/>
      <c r="F28" s="116"/>
      <c r="G28" s="91"/>
      <c r="I28" s="91"/>
      <c r="J28" s="91"/>
      <c r="K28" s="91"/>
    </row>
    <row r="29" spans="2:15" ht="14.25" x14ac:dyDescent="0.2">
      <c r="B29" s="118"/>
      <c r="C29" s="94"/>
      <c r="D29" s="106"/>
      <c r="E29" s="93"/>
      <c r="F29" s="116"/>
      <c r="G29" s="91"/>
      <c r="I29" s="91"/>
      <c r="J29" s="91"/>
      <c r="K29" s="91"/>
    </row>
    <row r="30" spans="2:15" ht="14.25" x14ac:dyDescent="0.2">
      <c r="B30" s="118"/>
      <c r="C30" s="94"/>
      <c r="D30" s="106"/>
      <c r="E30" s="93"/>
      <c r="F30" s="116"/>
      <c r="G30" s="91"/>
      <c r="I30" s="91"/>
      <c r="J30" s="91"/>
      <c r="K30" s="91"/>
    </row>
    <row r="31" spans="2:15" ht="14.25" x14ac:dyDescent="0.2">
      <c r="B31" s="118"/>
      <c r="C31" s="94"/>
      <c r="D31" s="106"/>
      <c r="E31" s="93"/>
      <c r="F31" s="116"/>
      <c r="G31" s="119"/>
      <c r="I31" s="119"/>
      <c r="J31" s="119"/>
      <c r="K31" s="119"/>
    </row>
    <row r="32" spans="2:15" ht="14.25" customHeight="1" x14ac:dyDescent="0.25">
      <c r="B32" s="130" t="s">
        <v>53</v>
      </c>
      <c r="C32" s="132"/>
      <c r="D32" s="126"/>
      <c r="E32" s="133">
        <f>SUM(E21:E31)</f>
        <v>0</v>
      </c>
      <c r="F32" s="134">
        <f>SUM(F21:F31)</f>
        <v>0</v>
      </c>
      <c r="G32" s="91"/>
      <c r="J32" s="92"/>
      <c r="K32" s="91"/>
      <c r="L32" s="119"/>
      <c r="M32" s="119"/>
      <c r="N32" s="119"/>
      <c r="O32" s="119"/>
    </row>
    <row r="33" spans="2:15" ht="15.75" x14ac:dyDescent="0.25">
      <c r="B33" s="129"/>
      <c r="C33" s="131"/>
      <c r="D33" s="131"/>
      <c r="E33" s="96"/>
      <c r="F33" s="116"/>
      <c r="G33" s="91"/>
      <c r="J33" s="92"/>
      <c r="K33" s="91"/>
      <c r="L33" s="119"/>
      <c r="M33" s="95"/>
      <c r="N33" s="119"/>
      <c r="O33" s="119"/>
    </row>
    <row r="34" spans="2:15" x14ac:dyDescent="0.2">
      <c r="B34" s="91"/>
      <c r="C34" s="101"/>
      <c r="D34" s="101"/>
      <c r="E34" s="91"/>
      <c r="F34" s="91"/>
      <c r="L34" s="119"/>
      <c r="M34" s="119"/>
      <c r="N34" s="119"/>
      <c r="O34" s="119"/>
    </row>
    <row r="35" spans="2:15" x14ac:dyDescent="0.2">
      <c r="B35" s="91"/>
      <c r="C35" s="101"/>
      <c r="D35" s="101"/>
      <c r="E35" s="91"/>
      <c r="F35" s="91"/>
    </row>
    <row r="36" spans="2:15" x14ac:dyDescent="0.2">
      <c r="B36" s="91"/>
      <c r="C36" s="101"/>
      <c r="D36" s="101"/>
      <c r="E36" s="91"/>
      <c r="F36" s="91"/>
    </row>
    <row r="37" spans="2:15" x14ac:dyDescent="0.2">
      <c r="B37" s="91"/>
      <c r="C37" s="101"/>
      <c r="D37" s="101"/>
      <c r="E37" s="91"/>
      <c r="F37" s="91"/>
    </row>
    <row r="38" spans="2:15" x14ac:dyDescent="0.2">
      <c r="B38" s="91"/>
      <c r="C38" s="101"/>
      <c r="D38" s="101"/>
      <c r="E38" s="91"/>
      <c r="F38" s="91"/>
    </row>
    <row r="39" spans="2:15" x14ac:dyDescent="0.2">
      <c r="B39" s="91"/>
      <c r="C39" s="101"/>
      <c r="D39" s="101"/>
      <c r="E39" s="91"/>
      <c r="F39" s="91"/>
    </row>
    <row r="40" spans="2:15" x14ac:dyDescent="0.2">
      <c r="B40" s="91"/>
      <c r="C40" s="101"/>
      <c r="D40" s="101"/>
      <c r="E40" s="91"/>
      <c r="F40" s="91"/>
    </row>
    <row r="41" spans="2:15" x14ac:dyDescent="0.2">
      <c r="B41" s="91"/>
      <c r="C41" s="101"/>
      <c r="D41" s="101"/>
      <c r="E41" s="91"/>
      <c r="F41" s="91"/>
    </row>
    <row r="42" spans="2:15" x14ac:dyDescent="0.2">
      <c r="B42" s="91"/>
      <c r="C42" s="101"/>
      <c r="D42" s="101"/>
      <c r="E42" s="91"/>
      <c r="F42" s="91"/>
    </row>
    <row r="43" spans="2:15" x14ac:dyDescent="0.2">
      <c r="B43" s="91"/>
      <c r="C43" s="101"/>
      <c r="D43" s="101"/>
      <c r="E43" s="91"/>
      <c r="F43" s="91"/>
    </row>
    <row r="44" spans="2:15" x14ac:dyDescent="0.2">
      <c r="B44" s="91"/>
      <c r="C44" s="101"/>
      <c r="D44" s="101"/>
      <c r="E44" s="91"/>
      <c r="F44" s="91"/>
    </row>
    <row r="45" spans="2:15" x14ac:dyDescent="0.2">
      <c r="B45" s="91"/>
      <c r="C45" s="101"/>
      <c r="D45" s="101"/>
      <c r="E45" s="91"/>
      <c r="F45" s="91"/>
    </row>
    <row r="46" spans="2:15" x14ac:dyDescent="0.2">
      <c r="B46" s="91"/>
      <c r="C46" s="101"/>
      <c r="D46" s="101"/>
      <c r="E46" s="91"/>
      <c r="F46" s="91"/>
    </row>
    <row r="47" spans="2:15" x14ac:dyDescent="0.2">
      <c r="B47" s="91"/>
      <c r="C47" s="101"/>
      <c r="D47" s="101"/>
      <c r="E47" s="91"/>
      <c r="F47" s="91"/>
    </row>
    <row r="48" spans="2:15" x14ac:dyDescent="0.2">
      <c r="B48" s="91"/>
      <c r="C48" s="101"/>
      <c r="D48" s="101"/>
      <c r="E48" s="91"/>
      <c r="F48" s="91"/>
    </row>
    <row r="49" spans="2:6" x14ac:dyDescent="0.2">
      <c r="B49" s="91"/>
      <c r="C49" s="101"/>
      <c r="D49" s="101"/>
      <c r="E49" s="91"/>
      <c r="F49" s="91"/>
    </row>
    <row r="50" spans="2:6" x14ac:dyDescent="0.2">
      <c r="B50" s="91"/>
      <c r="C50" s="101"/>
      <c r="D50" s="101"/>
      <c r="E50" s="91"/>
      <c r="F50" s="91"/>
    </row>
    <row r="51" spans="2:6" x14ac:dyDescent="0.2">
      <c r="B51" s="91"/>
      <c r="C51" s="101"/>
      <c r="D51" s="101"/>
      <c r="E51" s="91"/>
      <c r="F51" s="91"/>
    </row>
    <row r="52" spans="2:6" x14ac:dyDescent="0.2">
      <c r="B52" s="91"/>
      <c r="C52" s="101"/>
      <c r="D52" s="101"/>
      <c r="E52" s="91"/>
      <c r="F52" s="91"/>
    </row>
    <row r="53" spans="2:6" x14ac:dyDescent="0.2">
      <c r="B53" s="91"/>
      <c r="C53" s="101"/>
      <c r="D53" s="101"/>
      <c r="E53" s="91"/>
      <c r="F53" s="91"/>
    </row>
    <row r="54" spans="2:6" x14ac:dyDescent="0.2">
      <c r="B54" s="91"/>
      <c r="C54" s="101"/>
      <c r="D54" s="101"/>
      <c r="E54" s="91"/>
      <c r="F54" s="91"/>
    </row>
    <row r="55" spans="2:6" x14ac:dyDescent="0.2">
      <c r="B55" s="91"/>
      <c r="C55" s="101"/>
      <c r="D55" s="101"/>
      <c r="E55" s="91"/>
      <c r="F55" s="91"/>
    </row>
    <row r="56" spans="2:6" x14ac:dyDescent="0.2">
      <c r="B56" s="91"/>
      <c r="C56" s="101"/>
      <c r="D56" s="101"/>
      <c r="E56" s="91"/>
      <c r="F56" s="91"/>
    </row>
    <row r="57" spans="2:6" x14ac:dyDescent="0.2">
      <c r="B57" s="91"/>
      <c r="C57" s="101"/>
      <c r="D57" s="101"/>
      <c r="E57" s="91"/>
      <c r="F57" s="91"/>
    </row>
    <row r="58" spans="2:6" x14ac:dyDescent="0.2">
      <c r="B58" s="91"/>
      <c r="C58" s="101"/>
      <c r="D58" s="101"/>
      <c r="E58" s="91"/>
      <c r="F58" s="91"/>
    </row>
    <row r="59" spans="2:6" x14ac:dyDescent="0.2">
      <c r="B59" s="91"/>
      <c r="C59" s="101"/>
      <c r="D59" s="101"/>
      <c r="E59" s="91"/>
      <c r="F59" s="91"/>
    </row>
    <row r="60" spans="2:6" x14ac:dyDescent="0.2">
      <c r="B60" s="91"/>
      <c r="C60" s="101"/>
      <c r="D60" s="101"/>
      <c r="E60" s="91"/>
      <c r="F60" s="91"/>
    </row>
    <row r="61" spans="2:6" x14ac:dyDescent="0.2">
      <c r="B61" s="91"/>
      <c r="C61" s="101"/>
      <c r="D61" s="101"/>
      <c r="E61" s="91"/>
      <c r="F61" s="91"/>
    </row>
    <row r="62" spans="2:6" x14ac:dyDescent="0.2">
      <c r="B62" s="91"/>
      <c r="C62" s="101"/>
      <c r="D62" s="101"/>
      <c r="E62" s="91"/>
      <c r="F62" s="91"/>
    </row>
    <row r="63" spans="2:6" x14ac:dyDescent="0.2">
      <c r="C63" s="101"/>
      <c r="D63" s="101"/>
      <c r="E63" s="91"/>
      <c r="F63" s="91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topLeftCell="A49" zoomScaleNormal="100" workbookViewId="0">
      <selection activeCell="O78" sqref="O78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36721</v>
      </c>
      <c r="B1" s="195"/>
      <c r="C1" s="195" t="s">
        <v>177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176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91"/>
      <c r="B6" s="191"/>
      <c r="C6" s="190" t="s">
        <v>137</v>
      </c>
      <c r="D6" s="190"/>
      <c r="E6" s="190"/>
      <c r="F6" s="190"/>
      <c r="G6" s="190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141</v>
      </c>
      <c r="D7" s="145" t="s">
        <v>139</v>
      </c>
      <c r="E7" s="144">
        <v>141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141</v>
      </c>
      <c r="D8" s="145" t="s">
        <v>139</v>
      </c>
      <c r="E8" s="144">
        <v>20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5">
        <v>3</v>
      </c>
      <c r="B9" s="146"/>
      <c r="C9" s="146" t="s">
        <v>140</v>
      </c>
      <c r="D9" s="145" t="s">
        <v>139</v>
      </c>
      <c r="E9" s="144">
        <v>12</v>
      </c>
      <c r="F9" s="143">
        <v>0</v>
      </c>
      <c r="G9" s="142">
        <f>F9*E9</f>
        <v>0</v>
      </c>
      <c r="H9" s="136"/>
      <c r="I9" s="136"/>
    </row>
    <row r="10" spans="1:11" ht="15" x14ac:dyDescent="0.2">
      <c r="A10" s="147"/>
      <c r="B10" s="147"/>
      <c r="C10" s="147" t="s">
        <v>138</v>
      </c>
      <c r="D10" s="147"/>
      <c r="E10" s="147"/>
      <c r="F10" s="147"/>
      <c r="G10" s="147"/>
      <c r="H10" s="136"/>
      <c r="I10" s="136"/>
    </row>
    <row r="11" spans="1:11" ht="15" x14ac:dyDescent="0.2">
      <c r="A11" s="141"/>
      <c r="B11" s="141" t="s">
        <v>67</v>
      </c>
      <c r="C11" s="186" t="s">
        <v>137</v>
      </c>
      <c r="D11" s="187"/>
      <c r="E11" s="187"/>
      <c r="F11" s="187"/>
      <c r="G11" s="140">
        <f>SUM(G7:G9)</f>
        <v>0</v>
      </c>
      <c r="H11" s="136"/>
      <c r="I11" s="136"/>
      <c r="J11" s="136"/>
      <c r="K11" s="136"/>
    </row>
    <row r="12" spans="1:11" ht="15" x14ac:dyDescent="0.2">
      <c r="A12" s="191"/>
      <c r="B12" s="191"/>
      <c r="C12" s="190" t="s">
        <v>132</v>
      </c>
      <c r="D12" s="190"/>
      <c r="E12" s="190"/>
      <c r="F12" s="190"/>
      <c r="G12" s="190"/>
      <c r="H12" s="136"/>
      <c r="I12" s="136"/>
      <c r="J12" s="136"/>
      <c r="K12" s="136"/>
    </row>
    <row r="13" spans="1:11" ht="15" x14ac:dyDescent="0.2">
      <c r="A13" s="145">
        <v>4</v>
      </c>
      <c r="B13" s="146"/>
      <c r="C13" s="146" t="s">
        <v>136</v>
      </c>
      <c r="D13" s="145" t="s">
        <v>69</v>
      </c>
      <c r="E13" s="144">
        <v>30</v>
      </c>
      <c r="F13" s="143">
        <v>0</v>
      </c>
      <c r="G13" s="142">
        <f>F13*E13</f>
        <v>0</v>
      </c>
      <c r="H13" s="136"/>
      <c r="I13" s="136"/>
    </row>
    <row r="14" spans="1:11" ht="15" x14ac:dyDescent="0.2">
      <c r="A14" s="147"/>
      <c r="B14" s="147"/>
      <c r="C14" s="147" t="s">
        <v>135</v>
      </c>
      <c r="D14" s="147"/>
      <c r="E14" s="147"/>
      <c r="F14" s="147"/>
      <c r="G14" s="147"/>
      <c r="H14" s="136"/>
      <c r="I14" s="136"/>
    </row>
    <row r="15" spans="1:11" ht="15" x14ac:dyDescent="0.2">
      <c r="A15" s="145">
        <v>5</v>
      </c>
      <c r="B15" s="146"/>
      <c r="C15" s="146" t="s">
        <v>134</v>
      </c>
      <c r="D15" s="145" t="s">
        <v>69</v>
      </c>
      <c r="E15" s="144">
        <v>120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6</v>
      </c>
      <c r="B16" s="146"/>
      <c r="C16" s="146" t="s">
        <v>133</v>
      </c>
      <c r="D16" s="145" t="s">
        <v>69</v>
      </c>
      <c r="E16" s="144">
        <v>60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132</v>
      </c>
      <c r="D17" s="187"/>
      <c r="E17" s="187"/>
      <c r="F17" s="187"/>
      <c r="G17" s="140">
        <f>SUM(G13:G16)</f>
        <v>0</v>
      </c>
      <c r="H17" s="136"/>
      <c r="I17" s="136"/>
      <c r="J17" s="136"/>
      <c r="K17" s="136"/>
    </row>
    <row r="18" spans="1:11" ht="15" x14ac:dyDescent="0.2">
      <c r="A18" s="191"/>
      <c r="B18" s="191"/>
      <c r="C18" s="190" t="s">
        <v>126</v>
      </c>
      <c r="D18" s="190"/>
      <c r="E18" s="190"/>
      <c r="F18" s="190"/>
      <c r="G18" s="190"/>
      <c r="H18" s="136"/>
      <c r="I18" s="136"/>
      <c r="J18" s="136"/>
      <c r="K18" s="136"/>
    </row>
    <row r="19" spans="1:11" ht="15" x14ac:dyDescent="0.2">
      <c r="A19" s="145">
        <v>7</v>
      </c>
      <c r="B19" s="146"/>
      <c r="C19" s="146" t="s">
        <v>131</v>
      </c>
      <c r="D19" s="145" t="s">
        <v>86</v>
      </c>
      <c r="E19" s="144">
        <v>700</v>
      </c>
      <c r="F19" s="143">
        <v>0</v>
      </c>
      <c r="G19" s="142">
        <f>F19*E19</f>
        <v>0</v>
      </c>
      <c r="H19" s="136"/>
      <c r="I19" s="136"/>
    </row>
    <row r="20" spans="1:11" ht="15" x14ac:dyDescent="0.2">
      <c r="A20" s="145">
        <v>8</v>
      </c>
      <c r="B20" s="146"/>
      <c r="C20" s="146" t="s">
        <v>130</v>
      </c>
      <c r="D20" s="145" t="s">
        <v>86</v>
      </c>
      <c r="E20" s="144">
        <v>700</v>
      </c>
      <c r="F20" s="143">
        <v>0</v>
      </c>
      <c r="G20" s="142">
        <f>F20*E20</f>
        <v>0</v>
      </c>
      <c r="H20" s="136"/>
      <c r="I20" s="136"/>
    </row>
    <row r="21" spans="1:11" ht="15" x14ac:dyDescent="0.2">
      <c r="A21" s="145">
        <v>9</v>
      </c>
      <c r="B21" s="146"/>
      <c r="C21" s="146" t="s">
        <v>129</v>
      </c>
      <c r="D21" s="145" t="s">
        <v>86</v>
      </c>
      <c r="E21" s="144">
        <v>180</v>
      </c>
      <c r="F21" s="143">
        <v>0</v>
      </c>
      <c r="G21" s="142">
        <f>F21*E21</f>
        <v>0</v>
      </c>
      <c r="H21" s="136"/>
      <c r="I21" s="136"/>
    </row>
    <row r="22" spans="1:11" ht="15" x14ac:dyDescent="0.2">
      <c r="A22" s="145">
        <v>10</v>
      </c>
      <c r="B22" s="146"/>
      <c r="C22" s="146" t="s">
        <v>128</v>
      </c>
      <c r="D22" s="145" t="s">
        <v>86</v>
      </c>
      <c r="E22" s="144">
        <v>10</v>
      </c>
      <c r="F22" s="143">
        <v>0</v>
      </c>
      <c r="G22" s="142">
        <f>F22*E22</f>
        <v>0</v>
      </c>
      <c r="H22" s="136"/>
      <c r="I22" s="136"/>
    </row>
    <row r="23" spans="1:11" ht="21" x14ac:dyDescent="0.2">
      <c r="A23" s="147"/>
      <c r="B23" s="147"/>
      <c r="C23" s="147" t="s">
        <v>127</v>
      </c>
      <c r="D23" s="147"/>
      <c r="E23" s="147"/>
      <c r="F23" s="147"/>
      <c r="G23" s="147"/>
      <c r="H23" s="136"/>
      <c r="I23" s="136"/>
    </row>
    <row r="24" spans="1:11" ht="15" x14ac:dyDescent="0.2">
      <c r="A24" s="141"/>
      <c r="B24" s="141" t="s">
        <v>67</v>
      </c>
      <c r="C24" s="186" t="s">
        <v>126</v>
      </c>
      <c r="D24" s="187"/>
      <c r="E24" s="187"/>
      <c r="F24" s="187"/>
      <c r="G24" s="140">
        <f>SUM(G19:G22)</f>
        <v>0</v>
      </c>
      <c r="H24" s="136"/>
      <c r="I24" s="136"/>
      <c r="J24" s="136"/>
      <c r="K24" s="136"/>
    </row>
    <row r="25" spans="1:11" ht="15" x14ac:dyDescent="0.2">
      <c r="A25" s="191"/>
      <c r="B25" s="191"/>
      <c r="C25" s="190" t="s">
        <v>122</v>
      </c>
      <c r="D25" s="190"/>
      <c r="E25" s="190"/>
      <c r="F25" s="190"/>
      <c r="G25" s="190"/>
      <c r="H25" s="136"/>
      <c r="I25" s="136"/>
      <c r="J25" s="136"/>
      <c r="K25" s="136"/>
    </row>
    <row r="26" spans="1:11" ht="15" x14ac:dyDescent="0.2">
      <c r="A26" s="145">
        <v>11</v>
      </c>
      <c r="B26" s="146"/>
      <c r="C26" s="146" t="s">
        <v>125</v>
      </c>
      <c r="D26" s="145" t="s">
        <v>69</v>
      </c>
      <c r="E26" s="144">
        <v>10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12</v>
      </c>
      <c r="B27" s="146"/>
      <c r="C27" s="146" t="s">
        <v>124</v>
      </c>
      <c r="D27" s="145" t="s">
        <v>69</v>
      </c>
      <c r="E27" s="144">
        <v>10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13</v>
      </c>
      <c r="B28" s="146"/>
      <c r="C28" s="146" t="s">
        <v>123</v>
      </c>
      <c r="D28" s="145" t="s">
        <v>69</v>
      </c>
      <c r="E28" s="144">
        <v>12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7"/>
      <c r="B29" s="147"/>
      <c r="C29" s="147"/>
      <c r="D29" s="147"/>
      <c r="E29" s="147"/>
      <c r="F29" s="147"/>
      <c r="G29" s="147"/>
      <c r="H29" s="136"/>
      <c r="I29" s="136"/>
    </row>
    <row r="30" spans="1:11" ht="15" x14ac:dyDescent="0.2">
      <c r="A30" s="141"/>
      <c r="B30" s="141" t="s">
        <v>67</v>
      </c>
      <c r="C30" s="186" t="s">
        <v>122</v>
      </c>
      <c r="D30" s="187"/>
      <c r="E30" s="187"/>
      <c r="F30" s="187"/>
      <c r="G30" s="140">
        <f>SUM(G26:G28)</f>
        <v>0</v>
      </c>
      <c r="H30" s="136"/>
      <c r="I30" s="136"/>
      <c r="J30" s="136"/>
      <c r="K30" s="136"/>
    </row>
    <row r="31" spans="1:11" ht="15" x14ac:dyDescent="0.2">
      <c r="A31" s="191"/>
      <c r="B31" s="191"/>
      <c r="C31" s="190" t="s">
        <v>120</v>
      </c>
      <c r="D31" s="190"/>
      <c r="E31" s="190"/>
      <c r="F31" s="190"/>
      <c r="G31" s="190"/>
      <c r="H31" s="136"/>
      <c r="I31" s="136"/>
      <c r="J31" s="136"/>
      <c r="K31" s="136"/>
    </row>
    <row r="32" spans="1:11" ht="21" x14ac:dyDescent="0.2">
      <c r="A32" s="145">
        <v>14</v>
      </c>
      <c r="B32" s="146"/>
      <c r="C32" s="146" t="s">
        <v>121</v>
      </c>
      <c r="D32" s="145" t="s">
        <v>69</v>
      </c>
      <c r="E32" s="144">
        <v>141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120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88" t="s">
        <v>119</v>
      </c>
      <c r="D34" s="187"/>
      <c r="E34" s="187"/>
      <c r="F34" s="187"/>
      <c r="G34" s="138">
        <f>+G11+G17+G24+G30+G33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92"/>
      <c r="B36" s="193"/>
      <c r="C36" s="193" t="s">
        <v>66</v>
      </c>
      <c r="D36" s="193"/>
      <c r="E36" s="193"/>
      <c r="F36" s="193"/>
      <c r="G36" s="194"/>
      <c r="H36" s="136"/>
      <c r="I36" s="136"/>
      <c r="J36" s="136"/>
      <c r="K36" s="136"/>
    </row>
    <row r="37" spans="1:11" ht="15" x14ac:dyDescent="0.2">
      <c r="A37" s="148" t="s">
        <v>118</v>
      </c>
      <c r="B37" s="148" t="s">
        <v>117</v>
      </c>
      <c r="C37" s="148" t="s">
        <v>116</v>
      </c>
      <c r="D37" s="148" t="s">
        <v>115</v>
      </c>
      <c r="E37" s="148" t="s">
        <v>114</v>
      </c>
      <c r="F37" s="148" t="s">
        <v>113</v>
      </c>
      <c r="G37" s="148" t="s">
        <v>112</v>
      </c>
      <c r="H37" s="136"/>
      <c r="I37" s="136"/>
      <c r="J37" s="136"/>
      <c r="K37" s="136"/>
    </row>
    <row r="38" spans="1:11" ht="15" x14ac:dyDescent="0.2">
      <c r="A38" s="191"/>
      <c r="B38" s="191"/>
      <c r="C38" s="190" t="s">
        <v>100</v>
      </c>
      <c r="D38" s="190"/>
      <c r="E38" s="190"/>
      <c r="F38" s="190"/>
      <c r="G38" s="190"/>
      <c r="H38" s="136"/>
      <c r="I38" s="136"/>
      <c r="J38" s="136"/>
      <c r="K38" s="136"/>
    </row>
    <row r="39" spans="1:11" ht="15" x14ac:dyDescent="0.2">
      <c r="A39" s="145">
        <v>15</v>
      </c>
      <c r="B39" s="146"/>
      <c r="C39" s="146" t="s">
        <v>111</v>
      </c>
      <c r="D39" s="145" t="s">
        <v>101</v>
      </c>
      <c r="E39" s="144">
        <v>24</v>
      </c>
      <c r="F39" s="143">
        <v>0</v>
      </c>
      <c r="G39" s="142">
        <f>F39*E39</f>
        <v>0</v>
      </c>
      <c r="H39" s="136"/>
      <c r="I39" s="136"/>
    </row>
    <row r="40" spans="1:11" ht="15" x14ac:dyDescent="0.2">
      <c r="A40" s="145">
        <v>16</v>
      </c>
      <c r="B40" s="146"/>
      <c r="C40" s="146" t="s">
        <v>110</v>
      </c>
      <c r="D40" s="145" t="s">
        <v>101</v>
      </c>
      <c r="E40" s="144">
        <v>50</v>
      </c>
      <c r="F40" s="143">
        <v>0</v>
      </c>
      <c r="G40" s="142">
        <f>F40*E40</f>
        <v>0</v>
      </c>
      <c r="H40" s="136"/>
      <c r="I40" s="136"/>
    </row>
    <row r="41" spans="1:11" ht="15" x14ac:dyDescent="0.2">
      <c r="A41" s="147"/>
      <c r="B41" s="147"/>
      <c r="C41" s="147" t="s">
        <v>109</v>
      </c>
      <c r="D41" s="147"/>
      <c r="E41" s="147"/>
      <c r="F41" s="147"/>
      <c r="G41" s="147"/>
      <c r="H41" s="136"/>
      <c r="I41" s="136"/>
    </row>
    <row r="42" spans="1:11" ht="15" x14ac:dyDescent="0.2">
      <c r="A42" s="145">
        <v>17</v>
      </c>
      <c r="B42" s="146"/>
      <c r="C42" s="146" t="s">
        <v>108</v>
      </c>
      <c r="D42" s="145" t="s">
        <v>101</v>
      </c>
      <c r="E42" s="144">
        <v>16</v>
      </c>
      <c r="F42" s="143">
        <v>0</v>
      </c>
      <c r="G42" s="142">
        <f t="shared" ref="G42:G49" si="0">F42*E42</f>
        <v>0</v>
      </c>
      <c r="H42" s="136"/>
      <c r="I42" s="136"/>
    </row>
    <row r="43" spans="1:11" ht="21" x14ac:dyDescent="0.2">
      <c r="A43" s="145">
        <v>18</v>
      </c>
      <c r="B43" s="146"/>
      <c r="C43" s="146" t="s">
        <v>107</v>
      </c>
      <c r="D43" s="145" t="s">
        <v>101</v>
      </c>
      <c r="E43" s="144">
        <v>60</v>
      </c>
      <c r="F43" s="143">
        <v>0</v>
      </c>
      <c r="G43" s="142">
        <f t="shared" si="0"/>
        <v>0</v>
      </c>
      <c r="H43" s="136"/>
      <c r="I43" s="136"/>
    </row>
    <row r="44" spans="1:11" ht="15" x14ac:dyDescent="0.2">
      <c r="A44" s="145">
        <v>19</v>
      </c>
      <c r="B44" s="146"/>
      <c r="C44" s="146" t="s">
        <v>106</v>
      </c>
      <c r="D44" s="145" t="s">
        <v>101</v>
      </c>
      <c r="E44" s="144">
        <v>4</v>
      </c>
      <c r="F44" s="143">
        <v>0</v>
      </c>
      <c r="G44" s="142">
        <f t="shared" si="0"/>
        <v>0</v>
      </c>
      <c r="H44" s="136"/>
      <c r="I44" s="136"/>
    </row>
    <row r="45" spans="1:11" ht="15" x14ac:dyDescent="0.2">
      <c r="A45" s="145">
        <v>20</v>
      </c>
      <c r="B45" s="146"/>
      <c r="C45" s="146" t="s">
        <v>105</v>
      </c>
      <c r="D45" s="145" t="s">
        <v>101</v>
      </c>
      <c r="E45" s="144">
        <v>6</v>
      </c>
      <c r="F45" s="143">
        <v>0</v>
      </c>
      <c r="G45" s="142">
        <f t="shared" si="0"/>
        <v>0</v>
      </c>
      <c r="H45" s="136"/>
      <c r="I45" s="136"/>
    </row>
    <row r="46" spans="1:11" ht="21" x14ac:dyDescent="0.2">
      <c r="A46" s="145">
        <v>21</v>
      </c>
      <c r="B46" s="146"/>
      <c r="C46" s="146" t="s">
        <v>168</v>
      </c>
      <c r="D46" s="145" t="s">
        <v>101</v>
      </c>
      <c r="E46" s="144">
        <v>8</v>
      </c>
      <c r="F46" s="143">
        <v>0</v>
      </c>
      <c r="G46" s="142">
        <f t="shared" si="0"/>
        <v>0</v>
      </c>
      <c r="H46" s="136"/>
      <c r="I46" s="136"/>
    </row>
    <row r="47" spans="1:11" ht="15" x14ac:dyDescent="0.2">
      <c r="A47" s="145">
        <v>22</v>
      </c>
      <c r="B47" s="146"/>
      <c r="C47" s="146" t="s">
        <v>104</v>
      </c>
      <c r="D47" s="145" t="s">
        <v>101</v>
      </c>
      <c r="E47" s="144">
        <v>5</v>
      </c>
      <c r="F47" s="143">
        <v>0</v>
      </c>
      <c r="G47" s="142">
        <f t="shared" si="0"/>
        <v>0</v>
      </c>
      <c r="H47" s="136"/>
      <c r="I47" s="136"/>
    </row>
    <row r="48" spans="1:11" ht="15" x14ac:dyDescent="0.2">
      <c r="A48" s="145">
        <v>23</v>
      </c>
      <c r="B48" s="146"/>
      <c r="C48" s="146" t="s">
        <v>103</v>
      </c>
      <c r="D48" s="145" t="s">
        <v>101</v>
      </c>
      <c r="E48" s="144">
        <v>16</v>
      </c>
      <c r="F48" s="143">
        <v>0</v>
      </c>
      <c r="G48" s="142">
        <f t="shared" si="0"/>
        <v>0</v>
      </c>
      <c r="H48" s="136"/>
      <c r="I48" s="136"/>
    </row>
    <row r="49" spans="1:11" ht="15" x14ac:dyDescent="0.2">
      <c r="A49" s="145">
        <v>24</v>
      </c>
      <c r="B49" s="146"/>
      <c r="C49" s="146" t="s">
        <v>102</v>
      </c>
      <c r="D49" s="145" t="s">
        <v>101</v>
      </c>
      <c r="E49" s="144">
        <v>6</v>
      </c>
      <c r="F49" s="143">
        <v>0</v>
      </c>
      <c r="G49" s="142">
        <f t="shared" si="0"/>
        <v>0</v>
      </c>
      <c r="H49" s="136"/>
      <c r="I49" s="136"/>
    </row>
    <row r="50" spans="1:11" ht="15" x14ac:dyDescent="0.2">
      <c r="A50" s="141"/>
      <c r="B50" s="141" t="s">
        <v>67</v>
      </c>
      <c r="C50" s="186" t="s">
        <v>100</v>
      </c>
      <c r="D50" s="187"/>
      <c r="E50" s="187"/>
      <c r="F50" s="187"/>
      <c r="G50" s="140">
        <f>SUM(G39:G49)</f>
        <v>0</v>
      </c>
      <c r="H50" s="136"/>
      <c r="I50" s="136"/>
      <c r="J50" s="136"/>
      <c r="K50" s="136"/>
    </row>
    <row r="51" spans="1:11" ht="15" x14ac:dyDescent="0.2">
      <c r="A51" s="191"/>
      <c r="B51" s="191"/>
      <c r="C51" s="190" t="s">
        <v>74</v>
      </c>
      <c r="D51" s="190"/>
      <c r="E51" s="190"/>
      <c r="F51" s="190"/>
      <c r="G51" s="190"/>
      <c r="H51" s="136"/>
      <c r="I51" s="136"/>
      <c r="J51" s="136"/>
      <c r="K51" s="136"/>
    </row>
    <row r="52" spans="1:11" ht="15" x14ac:dyDescent="0.2">
      <c r="A52" s="145">
        <v>25</v>
      </c>
      <c r="B52" s="146" t="s">
        <v>99</v>
      </c>
      <c r="C52" s="146" t="s">
        <v>98</v>
      </c>
      <c r="D52" s="145" t="s">
        <v>97</v>
      </c>
      <c r="E52" s="144">
        <v>300</v>
      </c>
      <c r="F52" s="143">
        <v>0</v>
      </c>
      <c r="G52" s="142">
        <f>F52*E52</f>
        <v>0</v>
      </c>
      <c r="H52" s="136"/>
      <c r="I52" s="136"/>
    </row>
    <row r="53" spans="1:11" ht="31.5" x14ac:dyDescent="0.2">
      <c r="A53" s="147"/>
      <c r="B53" s="147"/>
      <c r="C53" s="147" t="s">
        <v>96</v>
      </c>
      <c r="D53" s="147"/>
      <c r="E53" s="147"/>
      <c r="F53" s="147"/>
      <c r="G53" s="147"/>
      <c r="H53" s="136"/>
      <c r="I53" s="136"/>
    </row>
    <row r="54" spans="1:11" ht="15" x14ac:dyDescent="0.2">
      <c r="A54" s="145">
        <v>26</v>
      </c>
      <c r="B54" s="146"/>
      <c r="C54" s="146" t="s">
        <v>95</v>
      </c>
      <c r="D54" s="145" t="s">
        <v>69</v>
      </c>
      <c r="E54" s="144">
        <v>3</v>
      </c>
      <c r="F54" s="143">
        <v>0</v>
      </c>
      <c r="G54" s="142">
        <f t="shared" ref="G54:G59" si="1">F54*E54</f>
        <v>0</v>
      </c>
      <c r="H54" s="136"/>
      <c r="I54" s="136"/>
    </row>
    <row r="55" spans="1:11" ht="15" x14ac:dyDescent="0.2">
      <c r="A55" s="145">
        <v>27</v>
      </c>
      <c r="B55" s="146" t="s">
        <v>175</v>
      </c>
      <c r="C55" s="146" t="s">
        <v>174</v>
      </c>
      <c r="D55" s="145" t="s">
        <v>69</v>
      </c>
      <c r="E55" s="144">
        <v>51</v>
      </c>
      <c r="F55" s="143">
        <v>0</v>
      </c>
      <c r="G55" s="142">
        <f t="shared" si="1"/>
        <v>0</v>
      </c>
      <c r="H55" s="136"/>
      <c r="I55" s="136"/>
    </row>
    <row r="56" spans="1:11" ht="15" x14ac:dyDescent="0.2">
      <c r="A56" s="145">
        <v>28</v>
      </c>
      <c r="B56" s="146" t="s">
        <v>94</v>
      </c>
      <c r="C56" s="146" t="s">
        <v>93</v>
      </c>
      <c r="D56" s="145" t="s">
        <v>86</v>
      </c>
      <c r="E56" s="144">
        <v>420</v>
      </c>
      <c r="F56" s="143">
        <v>0</v>
      </c>
      <c r="G56" s="142">
        <f t="shared" si="1"/>
        <v>0</v>
      </c>
      <c r="H56" s="136"/>
      <c r="I56" s="136"/>
    </row>
    <row r="57" spans="1:11" ht="15" x14ac:dyDescent="0.2">
      <c r="A57" s="145">
        <v>29</v>
      </c>
      <c r="B57" s="146" t="s">
        <v>92</v>
      </c>
      <c r="C57" s="146" t="s">
        <v>91</v>
      </c>
      <c r="D57" s="145" t="s">
        <v>69</v>
      </c>
      <c r="E57" s="144">
        <v>173</v>
      </c>
      <c r="F57" s="143">
        <v>0</v>
      </c>
      <c r="G57" s="142">
        <f t="shared" si="1"/>
        <v>0</v>
      </c>
      <c r="H57" s="136"/>
      <c r="I57" s="136"/>
    </row>
    <row r="58" spans="1:11" ht="15" x14ac:dyDescent="0.2">
      <c r="A58" s="145">
        <v>30</v>
      </c>
      <c r="B58" s="146" t="s">
        <v>90</v>
      </c>
      <c r="C58" s="146" t="s">
        <v>89</v>
      </c>
      <c r="D58" s="145" t="s">
        <v>86</v>
      </c>
      <c r="E58" s="144">
        <v>1590</v>
      </c>
      <c r="F58" s="143">
        <v>0</v>
      </c>
      <c r="G58" s="142">
        <f t="shared" si="1"/>
        <v>0</v>
      </c>
      <c r="H58" s="136"/>
      <c r="I58" s="136"/>
    </row>
    <row r="59" spans="1:11" ht="15" x14ac:dyDescent="0.2">
      <c r="A59" s="145">
        <v>31</v>
      </c>
      <c r="B59" s="146"/>
      <c r="C59" s="146" t="s">
        <v>88</v>
      </c>
      <c r="D59" s="145" t="s">
        <v>86</v>
      </c>
      <c r="E59" s="144">
        <v>150</v>
      </c>
      <c r="F59" s="143">
        <v>0</v>
      </c>
      <c r="G59" s="142">
        <f t="shared" si="1"/>
        <v>0</v>
      </c>
      <c r="H59" s="136"/>
      <c r="I59" s="136"/>
    </row>
    <row r="60" spans="1:11" ht="21" x14ac:dyDescent="0.2">
      <c r="A60" s="147"/>
      <c r="B60" s="147"/>
      <c r="C60" s="147" t="s">
        <v>85</v>
      </c>
      <c r="D60" s="147"/>
      <c r="E60" s="147"/>
      <c r="F60" s="143">
        <v>0</v>
      </c>
      <c r="G60" s="147"/>
      <c r="H60" s="136"/>
      <c r="I60" s="136"/>
    </row>
    <row r="61" spans="1:11" ht="21" x14ac:dyDescent="0.2">
      <c r="A61" s="145">
        <v>32</v>
      </c>
      <c r="B61" s="146"/>
      <c r="C61" s="146" t="s">
        <v>87</v>
      </c>
      <c r="D61" s="145" t="s">
        <v>86</v>
      </c>
      <c r="E61" s="144">
        <v>20</v>
      </c>
      <c r="F61" s="143">
        <v>0</v>
      </c>
      <c r="G61" s="142">
        <f>F61*E61</f>
        <v>0</v>
      </c>
      <c r="H61" s="136"/>
      <c r="I61" s="136"/>
    </row>
    <row r="62" spans="1:11" ht="21" x14ac:dyDescent="0.2">
      <c r="A62" s="147"/>
      <c r="B62" s="147"/>
      <c r="C62" s="147" t="s">
        <v>85</v>
      </c>
      <c r="D62" s="147"/>
      <c r="E62" s="147"/>
      <c r="F62" s="143">
        <v>0</v>
      </c>
      <c r="G62" s="147"/>
      <c r="H62" s="136"/>
      <c r="I62" s="136"/>
    </row>
    <row r="63" spans="1:11" ht="15" x14ac:dyDescent="0.2">
      <c r="A63" s="145">
        <v>33</v>
      </c>
      <c r="B63" s="146" t="s">
        <v>84</v>
      </c>
      <c r="C63" s="146" t="s">
        <v>169</v>
      </c>
      <c r="D63" s="145" t="s">
        <v>69</v>
      </c>
      <c r="E63" s="144">
        <v>2</v>
      </c>
      <c r="F63" s="143">
        <v>0</v>
      </c>
      <c r="G63" s="142">
        <f>F63*E63</f>
        <v>0</v>
      </c>
      <c r="H63" s="136"/>
      <c r="I63" s="136"/>
    </row>
    <row r="64" spans="1:11" ht="21" x14ac:dyDescent="0.2">
      <c r="A64" s="145">
        <v>34</v>
      </c>
      <c r="B64" s="146" t="s">
        <v>84</v>
      </c>
      <c r="C64" s="146" t="s">
        <v>173</v>
      </c>
      <c r="D64" s="145" t="s">
        <v>69</v>
      </c>
      <c r="E64" s="144">
        <v>4</v>
      </c>
      <c r="F64" s="143">
        <v>0</v>
      </c>
      <c r="G64" s="142">
        <f>F64*E64</f>
        <v>0</v>
      </c>
      <c r="H64" s="136"/>
      <c r="I64" s="136"/>
    </row>
    <row r="65" spans="1:11" ht="15" x14ac:dyDescent="0.2">
      <c r="A65" s="145">
        <v>35</v>
      </c>
      <c r="B65" s="146" t="s">
        <v>83</v>
      </c>
      <c r="C65" s="146" t="s">
        <v>82</v>
      </c>
      <c r="D65" s="145" t="s">
        <v>69</v>
      </c>
      <c r="E65" s="144">
        <v>215</v>
      </c>
      <c r="F65" s="143">
        <v>0</v>
      </c>
      <c r="G65" s="142">
        <f>F65*E65</f>
        <v>0</v>
      </c>
      <c r="H65" s="136"/>
      <c r="I65" s="136"/>
    </row>
    <row r="66" spans="1:11" ht="15" x14ac:dyDescent="0.2">
      <c r="A66" s="147"/>
      <c r="B66" s="147"/>
      <c r="C66" s="147" t="s">
        <v>81</v>
      </c>
      <c r="D66" s="147"/>
      <c r="E66" s="147"/>
      <c r="F66" s="143">
        <v>0</v>
      </c>
      <c r="G66" s="147"/>
      <c r="H66" s="136"/>
      <c r="I66" s="136"/>
    </row>
    <row r="67" spans="1:11" ht="15" x14ac:dyDescent="0.2">
      <c r="A67" s="145">
        <v>36</v>
      </c>
      <c r="B67" s="146" t="s">
        <v>80</v>
      </c>
      <c r="C67" s="146" t="s">
        <v>79</v>
      </c>
      <c r="D67" s="145" t="s">
        <v>69</v>
      </c>
      <c r="E67" s="144">
        <v>30</v>
      </c>
      <c r="F67" s="143">
        <v>0</v>
      </c>
      <c r="G67" s="142">
        <f>F67*E67</f>
        <v>0</v>
      </c>
      <c r="H67" s="136"/>
      <c r="I67" s="136"/>
    </row>
    <row r="68" spans="1:11" ht="15" x14ac:dyDescent="0.2">
      <c r="A68" s="145">
        <v>37</v>
      </c>
      <c r="B68" s="146"/>
      <c r="C68" s="146" t="s">
        <v>78</v>
      </c>
      <c r="D68" s="145" t="s">
        <v>69</v>
      </c>
      <c r="E68" s="144">
        <v>12</v>
      </c>
      <c r="F68" s="143">
        <v>0</v>
      </c>
      <c r="G68" s="142">
        <f>F68*E68</f>
        <v>0</v>
      </c>
      <c r="H68" s="136"/>
      <c r="I68" s="136"/>
    </row>
    <row r="69" spans="1:11" ht="15" x14ac:dyDescent="0.2">
      <c r="A69" s="145">
        <v>38</v>
      </c>
      <c r="B69" s="146"/>
      <c r="C69" s="146" t="s">
        <v>77</v>
      </c>
      <c r="D69" s="145" t="s">
        <v>69</v>
      </c>
      <c r="E69" s="144">
        <v>20</v>
      </c>
      <c r="F69" s="143">
        <v>0</v>
      </c>
      <c r="G69" s="142">
        <f>F69*E69</f>
        <v>0</v>
      </c>
      <c r="H69" s="136"/>
      <c r="I69" s="136"/>
    </row>
    <row r="70" spans="1:11" ht="15" x14ac:dyDescent="0.2">
      <c r="A70" s="145">
        <v>39</v>
      </c>
      <c r="B70" s="146" t="s">
        <v>76</v>
      </c>
      <c r="C70" s="146" t="s">
        <v>75</v>
      </c>
      <c r="D70" s="145" t="s">
        <v>69</v>
      </c>
      <c r="E70" s="144">
        <v>141</v>
      </c>
      <c r="F70" s="143">
        <v>0</v>
      </c>
      <c r="G70" s="142">
        <f>F70*E70</f>
        <v>0</v>
      </c>
      <c r="H70" s="136"/>
      <c r="I70" s="136"/>
    </row>
    <row r="71" spans="1:11" ht="15" x14ac:dyDescent="0.2">
      <c r="A71" s="141"/>
      <c r="B71" s="141" t="s">
        <v>67</v>
      </c>
      <c r="C71" s="186" t="s">
        <v>74</v>
      </c>
      <c r="D71" s="187"/>
      <c r="E71" s="187"/>
      <c r="F71" s="187"/>
      <c r="G71" s="140">
        <f>SUM(G52:G70)</f>
        <v>0</v>
      </c>
      <c r="H71" s="136"/>
      <c r="I71" s="136"/>
      <c r="J71" s="136"/>
      <c r="K71" s="136"/>
    </row>
    <row r="72" spans="1:11" ht="15" x14ac:dyDescent="0.2">
      <c r="A72" s="191"/>
      <c r="B72" s="191"/>
      <c r="C72" s="190" t="s">
        <v>68</v>
      </c>
      <c r="D72" s="190"/>
      <c r="E72" s="190"/>
      <c r="F72" s="190"/>
      <c r="G72" s="190"/>
      <c r="H72" s="136"/>
      <c r="I72" s="136"/>
      <c r="J72" s="136"/>
      <c r="K72" s="136"/>
    </row>
    <row r="73" spans="1:11" ht="15" x14ac:dyDescent="0.2">
      <c r="A73" s="145">
        <v>40</v>
      </c>
      <c r="B73" s="146" t="s">
        <v>71</v>
      </c>
      <c r="C73" s="146" t="s">
        <v>73</v>
      </c>
      <c r="D73" s="145" t="s">
        <v>69</v>
      </c>
      <c r="E73" s="144">
        <v>20</v>
      </c>
      <c r="F73" s="143">
        <v>0</v>
      </c>
      <c r="G73" s="142">
        <f>F73*E73</f>
        <v>0</v>
      </c>
      <c r="H73" s="136"/>
      <c r="I73" s="136"/>
    </row>
    <row r="74" spans="1:11" ht="15" x14ac:dyDescent="0.2">
      <c r="A74" s="145">
        <v>41</v>
      </c>
      <c r="B74" s="146" t="s">
        <v>71</v>
      </c>
      <c r="C74" s="146" t="s">
        <v>72</v>
      </c>
      <c r="D74" s="145" t="s">
        <v>69</v>
      </c>
      <c r="E74" s="144">
        <v>12</v>
      </c>
      <c r="F74" s="143">
        <v>0</v>
      </c>
      <c r="G74" s="142">
        <f>F74*E74</f>
        <v>0</v>
      </c>
      <c r="H74" s="136"/>
      <c r="I74" s="136"/>
    </row>
    <row r="75" spans="1:11" ht="15" x14ac:dyDescent="0.2">
      <c r="A75" s="145">
        <v>42</v>
      </c>
      <c r="B75" s="146" t="s">
        <v>71</v>
      </c>
      <c r="C75" s="146" t="s">
        <v>70</v>
      </c>
      <c r="D75" s="145" t="s">
        <v>69</v>
      </c>
      <c r="E75" s="144">
        <v>141</v>
      </c>
      <c r="F75" s="143">
        <v>0</v>
      </c>
      <c r="G75" s="142">
        <f>F75*E75</f>
        <v>0</v>
      </c>
      <c r="H75" s="136"/>
      <c r="I75" s="136"/>
    </row>
    <row r="76" spans="1:11" ht="15" x14ac:dyDescent="0.2">
      <c r="A76" s="141"/>
      <c r="B76" s="141" t="s">
        <v>67</v>
      </c>
      <c r="C76" s="186" t="s">
        <v>68</v>
      </c>
      <c r="D76" s="187"/>
      <c r="E76" s="187"/>
      <c r="F76" s="187"/>
      <c r="G76" s="140">
        <f>SUM(G73:G75)</f>
        <v>0</v>
      </c>
      <c r="H76" s="136"/>
      <c r="I76" s="136"/>
      <c r="J76" s="136"/>
      <c r="K76" s="136"/>
    </row>
    <row r="77" spans="1:11" ht="15" x14ac:dyDescent="0.2">
      <c r="A77" s="139"/>
      <c r="B77" s="139" t="s">
        <v>67</v>
      </c>
      <c r="C77" s="188" t="s">
        <v>66</v>
      </c>
      <c r="D77" s="187"/>
      <c r="E77" s="187"/>
      <c r="F77" s="187"/>
      <c r="G77" s="138">
        <f>+G50+G71+G76</f>
        <v>0</v>
      </c>
      <c r="H77" s="136"/>
      <c r="I77" s="136"/>
      <c r="J77" s="136"/>
      <c r="K77" s="136"/>
    </row>
    <row r="78" spans="1:11" ht="15" x14ac:dyDescent="0.2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</row>
    <row r="79" spans="1:11" ht="15" x14ac:dyDescent="0.2">
      <c r="A79" s="189" t="s">
        <v>65</v>
      </c>
      <c r="B79" s="189"/>
      <c r="C79" s="189"/>
      <c r="D79" s="189"/>
      <c r="E79" s="189"/>
      <c r="F79" s="189"/>
      <c r="G79" s="137">
        <f>+G34+G77</f>
        <v>0</v>
      </c>
      <c r="H79" s="136"/>
    </row>
  </sheetData>
  <mergeCells count="35">
    <mergeCell ref="C17:F17"/>
    <mergeCell ref="A18:B18"/>
    <mergeCell ref="C18:G18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1:F11"/>
    <mergeCell ref="A12:B12"/>
    <mergeCell ref="C12:G12"/>
    <mergeCell ref="A25:B25"/>
    <mergeCell ref="C25:G25"/>
    <mergeCell ref="C71:F71"/>
    <mergeCell ref="A31:B31"/>
    <mergeCell ref="C31:G31"/>
    <mergeCell ref="C33:F33"/>
    <mergeCell ref="C34:F34"/>
    <mergeCell ref="A36:B36"/>
    <mergeCell ref="C36:G36"/>
    <mergeCell ref="A38:B38"/>
    <mergeCell ref="C30:F30"/>
    <mergeCell ref="C76:F76"/>
    <mergeCell ref="C77:F77"/>
    <mergeCell ref="A79:F79"/>
    <mergeCell ref="C38:G38"/>
    <mergeCell ref="C50:F50"/>
    <mergeCell ref="A51:B51"/>
    <mergeCell ref="C51:G51"/>
    <mergeCell ref="A72:B72"/>
    <mergeCell ref="C72:G7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O27" sqref="O27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36691</v>
      </c>
      <c r="B1" s="195"/>
      <c r="C1" s="195" t="s">
        <v>180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178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91"/>
      <c r="B6" s="191"/>
      <c r="C6" s="190" t="s">
        <v>150</v>
      </c>
      <c r="D6" s="190"/>
      <c r="E6" s="190"/>
      <c r="F6" s="190"/>
      <c r="G6" s="190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1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1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1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1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1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1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</row>
    <row r="15" spans="1:11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1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150</v>
      </c>
      <c r="D17" s="187"/>
      <c r="E17" s="187"/>
      <c r="F17" s="187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88" t="s">
        <v>119</v>
      </c>
      <c r="D18" s="187"/>
      <c r="E18" s="187"/>
      <c r="F18" s="187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2"/>
      <c r="B20" s="193"/>
      <c r="C20" s="193" t="s">
        <v>66</v>
      </c>
      <c r="D20" s="193"/>
      <c r="E20" s="193"/>
      <c r="F20" s="193"/>
      <c r="G20" s="194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91"/>
      <c r="B22" s="191"/>
      <c r="C22" s="190" t="s">
        <v>100</v>
      </c>
      <c r="D22" s="190"/>
      <c r="E22" s="190"/>
      <c r="F22" s="190"/>
      <c r="G22" s="190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6" t="s">
        <v>100</v>
      </c>
      <c r="D24" s="187"/>
      <c r="E24" s="187"/>
      <c r="F24" s="187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91"/>
      <c r="B25" s="191"/>
      <c r="C25" s="190" t="s">
        <v>144</v>
      </c>
      <c r="D25" s="190"/>
      <c r="E25" s="190"/>
      <c r="F25" s="190"/>
      <c r="G25" s="190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6" t="s">
        <v>144</v>
      </c>
      <c r="D30" s="187"/>
      <c r="E30" s="187"/>
      <c r="F30" s="187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91"/>
      <c r="B31" s="191"/>
      <c r="C31" s="190" t="s">
        <v>74</v>
      </c>
      <c r="D31" s="190"/>
      <c r="E31" s="190"/>
      <c r="F31" s="190"/>
      <c r="G31" s="190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74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88" t="s">
        <v>66</v>
      </c>
      <c r="D34" s="187"/>
      <c r="E34" s="187"/>
      <c r="F34" s="187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37">
        <f>+G18+G34</f>
        <v>0</v>
      </c>
      <c r="H36" s="136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Q28" sqref="Q28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36701</v>
      </c>
      <c r="B1" s="195"/>
      <c r="C1" s="195" t="s">
        <v>181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179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91"/>
      <c r="B6" s="191"/>
      <c r="C6" s="190" t="s">
        <v>150</v>
      </c>
      <c r="D6" s="190"/>
      <c r="E6" s="190"/>
      <c r="F6" s="190"/>
      <c r="G6" s="190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161</v>
      </c>
      <c r="D7" s="145" t="s">
        <v>69</v>
      </c>
      <c r="E7" s="144">
        <v>3</v>
      </c>
      <c r="F7" s="143">
        <v>0</v>
      </c>
      <c r="G7" s="142">
        <f t="shared" ref="G7:G16" si="0"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160</v>
      </c>
      <c r="D8" s="145" t="s">
        <v>69</v>
      </c>
      <c r="E8" s="144">
        <v>3</v>
      </c>
      <c r="F8" s="143">
        <v>0</v>
      </c>
      <c r="G8" s="142">
        <f t="shared" si="0"/>
        <v>0</v>
      </c>
      <c r="H8" s="136"/>
      <c r="I8" s="136"/>
    </row>
    <row r="9" spans="1:11" ht="15" x14ac:dyDescent="0.2">
      <c r="A9" s="145">
        <v>3</v>
      </c>
      <c r="B9" s="146"/>
      <c r="C9" s="146" t="s">
        <v>159</v>
      </c>
      <c r="D9" s="145" t="s">
        <v>69</v>
      </c>
      <c r="E9" s="144">
        <v>6</v>
      </c>
      <c r="F9" s="143">
        <v>0</v>
      </c>
      <c r="G9" s="142">
        <f t="shared" si="0"/>
        <v>0</v>
      </c>
      <c r="H9" s="136"/>
      <c r="I9" s="136"/>
    </row>
    <row r="10" spans="1:11" ht="15" x14ac:dyDescent="0.2">
      <c r="A10" s="145">
        <v>4</v>
      </c>
      <c r="B10" s="146"/>
      <c r="C10" s="146" t="s">
        <v>158</v>
      </c>
      <c r="D10" s="145" t="s">
        <v>69</v>
      </c>
      <c r="E10" s="144">
        <v>1</v>
      </c>
      <c r="F10" s="143">
        <v>0</v>
      </c>
      <c r="G10" s="142">
        <f t="shared" si="0"/>
        <v>0</v>
      </c>
      <c r="H10" s="136"/>
      <c r="I10" s="136"/>
    </row>
    <row r="11" spans="1:11" ht="15" x14ac:dyDescent="0.2">
      <c r="A11" s="145">
        <v>5</v>
      </c>
      <c r="B11" s="146"/>
      <c r="C11" s="146" t="s">
        <v>157</v>
      </c>
      <c r="D11" s="145" t="s">
        <v>69</v>
      </c>
      <c r="E11" s="144">
        <v>1</v>
      </c>
      <c r="F11" s="143">
        <v>0</v>
      </c>
      <c r="G11" s="142">
        <f t="shared" si="0"/>
        <v>0</v>
      </c>
      <c r="H11" s="136"/>
      <c r="I11" s="136"/>
    </row>
    <row r="12" spans="1:11" ht="15" x14ac:dyDescent="0.2">
      <c r="A12" s="145">
        <v>6</v>
      </c>
      <c r="B12" s="146"/>
      <c r="C12" s="146" t="s">
        <v>156</v>
      </c>
      <c r="D12" s="145" t="s">
        <v>69</v>
      </c>
      <c r="E12" s="144">
        <v>3</v>
      </c>
      <c r="F12" s="143">
        <v>0</v>
      </c>
      <c r="G12" s="142">
        <f t="shared" si="0"/>
        <v>0</v>
      </c>
      <c r="H12" s="136"/>
      <c r="I12" s="136"/>
    </row>
    <row r="13" spans="1:11" ht="15" x14ac:dyDescent="0.2">
      <c r="A13" s="145">
        <v>7</v>
      </c>
      <c r="B13" s="146"/>
      <c r="C13" s="146" t="s">
        <v>155</v>
      </c>
      <c r="D13" s="145" t="s">
        <v>69</v>
      </c>
      <c r="E13" s="144">
        <v>2</v>
      </c>
      <c r="F13" s="143">
        <v>0</v>
      </c>
      <c r="G13" s="142">
        <f t="shared" si="0"/>
        <v>0</v>
      </c>
      <c r="H13" s="136"/>
      <c r="I13" s="136"/>
    </row>
    <row r="14" spans="1:11" ht="21" x14ac:dyDescent="0.2">
      <c r="A14" s="145">
        <v>8</v>
      </c>
      <c r="B14" s="146" t="s">
        <v>154</v>
      </c>
      <c r="C14" s="146" t="s">
        <v>153</v>
      </c>
      <c r="D14" s="145" t="s">
        <v>69</v>
      </c>
      <c r="E14" s="144">
        <v>1</v>
      </c>
      <c r="F14" s="143">
        <v>0</v>
      </c>
      <c r="G14" s="142">
        <f t="shared" si="0"/>
        <v>0</v>
      </c>
      <c r="H14" s="136"/>
      <c r="I14" s="136"/>
    </row>
    <row r="15" spans="1:11" ht="21" x14ac:dyDescent="0.2">
      <c r="A15" s="145">
        <v>9</v>
      </c>
      <c r="B15" s="146"/>
      <c r="C15" s="146" t="s">
        <v>152</v>
      </c>
      <c r="D15" s="145" t="s">
        <v>69</v>
      </c>
      <c r="E15" s="144">
        <v>1</v>
      </c>
      <c r="F15" s="143">
        <v>0</v>
      </c>
      <c r="G15" s="142">
        <f t="shared" si="0"/>
        <v>0</v>
      </c>
      <c r="H15" s="136"/>
      <c r="I15" s="136"/>
    </row>
    <row r="16" spans="1:11" ht="15" x14ac:dyDescent="0.2">
      <c r="A16" s="145">
        <v>10</v>
      </c>
      <c r="B16" s="146"/>
      <c r="C16" s="146" t="s">
        <v>151</v>
      </c>
      <c r="D16" s="145" t="s">
        <v>69</v>
      </c>
      <c r="E16" s="144">
        <v>1</v>
      </c>
      <c r="F16" s="143">
        <v>0</v>
      </c>
      <c r="G16" s="142">
        <f t="shared" si="0"/>
        <v>0</v>
      </c>
      <c r="H16" s="136"/>
      <c r="I16" s="136"/>
    </row>
    <row r="17" spans="1:11" ht="15" x14ac:dyDescent="0.2">
      <c r="A17" s="141"/>
      <c r="B17" s="141" t="s">
        <v>67</v>
      </c>
      <c r="C17" s="186" t="s">
        <v>150</v>
      </c>
      <c r="D17" s="187"/>
      <c r="E17" s="187"/>
      <c r="F17" s="187"/>
      <c r="G17" s="140">
        <f>SUM(G7:G16)</f>
        <v>0</v>
      </c>
      <c r="H17" s="136"/>
      <c r="I17" s="136"/>
      <c r="J17" s="136"/>
      <c r="K17" s="136"/>
    </row>
    <row r="18" spans="1:11" ht="15" x14ac:dyDescent="0.2">
      <c r="A18" s="139"/>
      <c r="B18" s="139" t="s">
        <v>67</v>
      </c>
      <c r="C18" s="188" t="s">
        <v>119</v>
      </c>
      <c r="D18" s="187"/>
      <c r="E18" s="187"/>
      <c r="F18" s="187"/>
      <c r="G18" s="138">
        <f>+G17</f>
        <v>0</v>
      </c>
      <c r="H18" s="136"/>
      <c r="I18" s="136"/>
      <c r="J18" s="136"/>
      <c r="K18" s="136"/>
    </row>
    <row r="19" spans="1:11" ht="15" x14ac:dyDescent="0.2">
      <c r="A19" s="136"/>
      <c r="B19" s="136"/>
      <c r="C19" s="136"/>
      <c r="D19" s="136"/>
      <c r="E19" s="136"/>
      <c r="F19" s="136"/>
      <c r="G19" s="136"/>
      <c r="H19" s="136"/>
      <c r="I19" s="136"/>
      <c r="J19" s="136"/>
      <c r="K19" s="136"/>
    </row>
    <row r="20" spans="1:11" ht="15" x14ac:dyDescent="0.2">
      <c r="A20" s="192"/>
      <c r="B20" s="193"/>
      <c r="C20" s="193" t="s">
        <v>66</v>
      </c>
      <c r="D20" s="193"/>
      <c r="E20" s="193"/>
      <c r="F20" s="193"/>
      <c r="G20" s="194"/>
      <c r="H20" s="136"/>
      <c r="I20" s="136"/>
      <c r="J20" s="136"/>
      <c r="K20" s="136"/>
    </row>
    <row r="21" spans="1:11" ht="15" x14ac:dyDescent="0.2">
      <c r="A21" s="148" t="s">
        <v>118</v>
      </c>
      <c r="B21" s="148" t="s">
        <v>117</v>
      </c>
      <c r="C21" s="148" t="s">
        <v>116</v>
      </c>
      <c r="D21" s="148" t="s">
        <v>115</v>
      </c>
      <c r="E21" s="148" t="s">
        <v>114</v>
      </c>
      <c r="F21" s="148" t="s">
        <v>113</v>
      </c>
      <c r="G21" s="148" t="s">
        <v>112</v>
      </c>
      <c r="H21" s="136"/>
      <c r="I21" s="136"/>
      <c r="J21" s="136"/>
      <c r="K21" s="136"/>
    </row>
    <row r="22" spans="1:11" ht="15" x14ac:dyDescent="0.2">
      <c r="A22" s="191"/>
      <c r="B22" s="191"/>
      <c r="C22" s="190" t="s">
        <v>100</v>
      </c>
      <c r="D22" s="190"/>
      <c r="E22" s="190"/>
      <c r="F22" s="190"/>
      <c r="G22" s="190"/>
      <c r="H22" s="136"/>
      <c r="I22" s="136"/>
      <c r="J22" s="136"/>
      <c r="K22" s="136"/>
    </row>
    <row r="23" spans="1:11" ht="15" x14ac:dyDescent="0.2">
      <c r="A23" s="145">
        <v>11</v>
      </c>
      <c r="B23" s="146"/>
      <c r="C23" s="146" t="s">
        <v>149</v>
      </c>
      <c r="D23" s="145" t="s">
        <v>101</v>
      </c>
      <c r="E23" s="144">
        <v>8</v>
      </c>
      <c r="F23" s="143">
        <v>0</v>
      </c>
      <c r="G23" s="142">
        <f>F23*E23</f>
        <v>0</v>
      </c>
      <c r="H23" s="136"/>
      <c r="I23" s="136"/>
    </row>
    <row r="24" spans="1:11" ht="15" x14ac:dyDescent="0.2">
      <c r="A24" s="141"/>
      <c r="B24" s="141" t="s">
        <v>67</v>
      </c>
      <c r="C24" s="186" t="s">
        <v>100</v>
      </c>
      <c r="D24" s="187"/>
      <c r="E24" s="187"/>
      <c r="F24" s="187"/>
      <c r="G24" s="140">
        <f>SUM(G23:G23)</f>
        <v>0</v>
      </c>
      <c r="H24" s="136"/>
      <c r="I24" s="136"/>
      <c r="J24" s="136"/>
      <c r="K24" s="136"/>
    </row>
    <row r="25" spans="1:11" ht="15" x14ac:dyDescent="0.2">
      <c r="A25" s="191"/>
      <c r="B25" s="191"/>
      <c r="C25" s="190" t="s">
        <v>144</v>
      </c>
      <c r="D25" s="190"/>
      <c r="E25" s="190"/>
      <c r="F25" s="190"/>
      <c r="G25" s="190"/>
      <c r="H25" s="136"/>
      <c r="I25" s="136"/>
      <c r="J25" s="136"/>
      <c r="K25" s="136"/>
    </row>
    <row r="26" spans="1:11" ht="15" x14ac:dyDescent="0.2">
      <c r="A26" s="145">
        <v>12</v>
      </c>
      <c r="B26" s="146"/>
      <c r="C26" s="146" t="s">
        <v>148</v>
      </c>
      <c r="D26" s="145" t="s">
        <v>69</v>
      </c>
      <c r="E26" s="144">
        <v>12</v>
      </c>
      <c r="F26" s="143">
        <v>0</v>
      </c>
      <c r="G26" s="142">
        <f>F26*E26</f>
        <v>0</v>
      </c>
      <c r="H26" s="136"/>
      <c r="I26" s="136"/>
    </row>
    <row r="27" spans="1:11" ht="15" x14ac:dyDescent="0.2">
      <c r="A27" s="145">
        <v>13</v>
      </c>
      <c r="B27" s="146"/>
      <c r="C27" s="146" t="s">
        <v>147</v>
      </c>
      <c r="D27" s="145" t="s">
        <v>69</v>
      </c>
      <c r="E27" s="144">
        <v>1</v>
      </c>
      <c r="F27" s="143">
        <v>0</v>
      </c>
      <c r="G27" s="142">
        <f>F27*E27</f>
        <v>0</v>
      </c>
      <c r="H27" s="136"/>
      <c r="I27" s="136"/>
    </row>
    <row r="28" spans="1:11" ht="15" x14ac:dyDescent="0.2">
      <c r="A28" s="145">
        <v>14</v>
      </c>
      <c r="B28" s="146"/>
      <c r="C28" s="146" t="s">
        <v>146</v>
      </c>
      <c r="D28" s="145" t="s">
        <v>69</v>
      </c>
      <c r="E28" s="144">
        <v>1</v>
      </c>
      <c r="F28" s="143">
        <v>0</v>
      </c>
      <c r="G28" s="142">
        <f>F28*E28</f>
        <v>0</v>
      </c>
      <c r="H28" s="136"/>
      <c r="I28" s="136"/>
    </row>
    <row r="29" spans="1:11" ht="15" x14ac:dyDescent="0.2">
      <c r="A29" s="145">
        <v>15</v>
      </c>
      <c r="B29" s="146"/>
      <c r="C29" s="146" t="s">
        <v>145</v>
      </c>
      <c r="D29" s="145" t="s">
        <v>69</v>
      </c>
      <c r="E29" s="144">
        <v>1</v>
      </c>
      <c r="F29" s="143">
        <v>0</v>
      </c>
      <c r="G29" s="142">
        <f>F29*E29</f>
        <v>0</v>
      </c>
      <c r="H29" s="136"/>
      <c r="I29" s="136"/>
    </row>
    <row r="30" spans="1:11" ht="15" x14ac:dyDescent="0.2">
      <c r="A30" s="141"/>
      <c r="B30" s="141" t="s">
        <v>67</v>
      </c>
      <c r="C30" s="186" t="s">
        <v>144</v>
      </c>
      <c r="D30" s="187"/>
      <c r="E30" s="187"/>
      <c r="F30" s="187"/>
      <c r="G30" s="140">
        <f>SUM(G26:G29)</f>
        <v>0</v>
      </c>
      <c r="H30" s="136"/>
      <c r="I30" s="136"/>
      <c r="J30" s="136"/>
      <c r="K30" s="136"/>
    </row>
    <row r="31" spans="1:11" ht="15" x14ac:dyDescent="0.2">
      <c r="A31" s="191"/>
      <c r="B31" s="191"/>
      <c r="C31" s="190" t="s">
        <v>74</v>
      </c>
      <c r="D31" s="190"/>
      <c r="E31" s="190"/>
      <c r="F31" s="190"/>
      <c r="G31" s="190"/>
      <c r="H31" s="136"/>
      <c r="I31" s="136"/>
      <c r="J31" s="136"/>
      <c r="K31" s="136"/>
    </row>
    <row r="32" spans="1:11" ht="15" x14ac:dyDescent="0.2">
      <c r="A32" s="145">
        <v>16</v>
      </c>
      <c r="B32" s="146" t="s">
        <v>99</v>
      </c>
      <c r="C32" s="146" t="s">
        <v>143</v>
      </c>
      <c r="D32" s="145" t="s">
        <v>101</v>
      </c>
      <c r="E32" s="144">
        <v>4</v>
      </c>
      <c r="F32" s="143">
        <v>0</v>
      </c>
      <c r="G32" s="142">
        <f>F32*E32</f>
        <v>0</v>
      </c>
      <c r="H32" s="136"/>
      <c r="I32" s="136"/>
    </row>
    <row r="33" spans="1:11" ht="15" x14ac:dyDescent="0.2">
      <c r="A33" s="141"/>
      <c r="B33" s="141" t="s">
        <v>67</v>
      </c>
      <c r="C33" s="186" t="s">
        <v>74</v>
      </c>
      <c r="D33" s="187"/>
      <c r="E33" s="187"/>
      <c r="F33" s="187"/>
      <c r="G33" s="140">
        <f>SUM(G32:G32)</f>
        <v>0</v>
      </c>
      <c r="H33" s="136"/>
      <c r="I33" s="136"/>
      <c r="J33" s="136"/>
      <c r="K33" s="136"/>
    </row>
    <row r="34" spans="1:11" ht="15" x14ac:dyDescent="0.2">
      <c r="A34" s="139"/>
      <c r="B34" s="139" t="s">
        <v>67</v>
      </c>
      <c r="C34" s="188" t="s">
        <v>66</v>
      </c>
      <c r="D34" s="187"/>
      <c r="E34" s="187"/>
      <c r="F34" s="187"/>
      <c r="G34" s="138">
        <f>+G24+G30+G33</f>
        <v>0</v>
      </c>
      <c r="H34" s="136"/>
      <c r="I34" s="136"/>
      <c r="J34" s="136"/>
      <c r="K34" s="136"/>
    </row>
    <row r="35" spans="1:11" ht="15" x14ac:dyDescent="0.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37">
        <f>+G18+G34</f>
        <v>0</v>
      </c>
      <c r="H36" s="136"/>
    </row>
  </sheetData>
  <mergeCells count="23"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  <mergeCell ref="A36:F36"/>
    <mergeCell ref="A25:B25"/>
    <mergeCell ref="C25:G25"/>
    <mergeCell ref="A31:B31"/>
    <mergeCell ref="C31:G31"/>
    <mergeCell ref="C33:F33"/>
    <mergeCell ref="C34:F34"/>
    <mergeCell ref="C30:F3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O22" sqref="O22"/>
    </sheetView>
  </sheetViews>
  <sheetFormatPr defaultRowHeight="14.25" x14ac:dyDescent="0.2"/>
  <cols>
    <col min="1" max="1" width="4.85546875" style="135" customWidth="1"/>
    <col min="2" max="2" width="10.7109375" style="135" customWidth="1"/>
    <col min="3" max="3" width="38.85546875" style="135" customWidth="1"/>
    <col min="4" max="4" width="4.5703125" style="135" customWidth="1"/>
    <col min="5" max="5" width="7.85546875" style="135" customWidth="1"/>
    <col min="6" max="6" width="11.42578125" style="135" customWidth="1"/>
    <col min="7" max="7" width="16.85546875" style="135" customWidth="1"/>
    <col min="8" max="9" width="1.7109375" style="135" customWidth="1"/>
    <col min="10" max="10" width="5.7109375" style="135" customWidth="1"/>
    <col min="11" max="11" width="9" style="135" bestFit="1" customWidth="1"/>
    <col min="12" max="16384" width="9.140625" style="135"/>
  </cols>
  <sheetData>
    <row r="1" spans="1:11" ht="24.95" customHeight="1" x14ac:dyDescent="0.2">
      <c r="A1" s="195">
        <v>36611</v>
      </c>
      <c r="B1" s="195"/>
      <c r="C1" s="195" t="s">
        <v>167</v>
      </c>
      <c r="D1" s="195"/>
      <c r="E1" s="195"/>
      <c r="F1" s="195"/>
      <c r="G1" s="195"/>
      <c r="H1" s="136"/>
      <c r="I1" s="136"/>
      <c r="J1" s="136"/>
      <c r="K1" s="136"/>
    </row>
    <row r="2" spans="1:11" ht="24.95" customHeight="1" x14ac:dyDescent="0.2">
      <c r="A2" s="196" t="s">
        <v>142</v>
      </c>
      <c r="B2" s="196"/>
      <c r="C2" s="197" t="s">
        <v>166</v>
      </c>
      <c r="D2" s="197"/>
      <c r="E2" s="197"/>
      <c r="F2" s="197"/>
      <c r="G2" s="197"/>
      <c r="H2" s="136"/>
      <c r="I2" s="136"/>
      <c r="J2" s="136"/>
      <c r="K2" s="136"/>
    </row>
    <row r="3" spans="1:11" ht="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15" x14ac:dyDescent="0.2">
      <c r="A4" s="192"/>
      <c r="B4" s="193"/>
      <c r="C4" s="193" t="s">
        <v>119</v>
      </c>
      <c r="D4" s="193"/>
      <c r="E4" s="193"/>
      <c r="F4" s="193"/>
      <c r="G4" s="194"/>
      <c r="H4" s="136"/>
      <c r="I4" s="136"/>
      <c r="J4" s="136"/>
      <c r="K4" s="136"/>
    </row>
    <row r="5" spans="1:11" ht="15" x14ac:dyDescent="0.2">
      <c r="A5" s="148" t="s">
        <v>118</v>
      </c>
      <c r="B5" s="148" t="s">
        <v>117</v>
      </c>
      <c r="C5" s="148" t="s">
        <v>116</v>
      </c>
      <c r="D5" s="148" t="s">
        <v>115</v>
      </c>
      <c r="E5" s="148" t="s">
        <v>114</v>
      </c>
      <c r="F5" s="148" t="s">
        <v>113</v>
      </c>
      <c r="G5" s="148" t="s">
        <v>112</v>
      </c>
      <c r="H5" s="136"/>
      <c r="I5" s="136"/>
      <c r="J5" s="136"/>
      <c r="K5" s="136"/>
    </row>
    <row r="6" spans="1:11" ht="15" x14ac:dyDescent="0.2">
      <c r="A6" s="191"/>
      <c r="B6" s="191"/>
      <c r="C6" s="190" t="s">
        <v>150</v>
      </c>
      <c r="D6" s="190"/>
      <c r="E6" s="190"/>
      <c r="F6" s="190"/>
      <c r="G6" s="190"/>
      <c r="H6" s="136"/>
      <c r="I6" s="136"/>
      <c r="J6" s="136"/>
      <c r="K6" s="136"/>
    </row>
    <row r="7" spans="1:11" ht="15" x14ac:dyDescent="0.2">
      <c r="A7" s="145">
        <v>1</v>
      </c>
      <c r="B7" s="146"/>
      <c r="C7" s="146" t="s">
        <v>156</v>
      </c>
      <c r="D7" s="145" t="s">
        <v>69</v>
      </c>
      <c r="E7" s="144">
        <v>3</v>
      </c>
      <c r="F7" s="143">
        <v>0</v>
      </c>
      <c r="G7" s="142">
        <f>F7*E7</f>
        <v>0</v>
      </c>
      <c r="H7" s="136"/>
      <c r="I7" s="136"/>
    </row>
    <row r="8" spans="1:11" ht="15" x14ac:dyDescent="0.2">
      <c r="A8" s="145">
        <v>2</v>
      </c>
      <c r="B8" s="146"/>
      <c r="C8" s="146" t="s">
        <v>155</v>
      </c>
      <c r="D8" s="145" t="s">
        <v>69</v>
      </c>
      <c r="E8" s="144">
        <v>1</v>
      </c>
      <c r="F8" s="143">
        <v>0</v>
      </c>
      <c r="G8" s="142">
        <f>F8*E8</f>
        <v>0</v>
      </c>
      <c r="H8" s="136"/>
      <c r="I8" s="136"/>
    </row>
    <row r="9" spans="1:11" ht="15" x14ac:dyDescent="0.2">
      <c r="A9" s="141"/>
      <c r="B9" s="141" t="s">
        <v>67</v>
      </c>
      <c r="C9" s="186" t="s">
        <v>150</v>
      </c>
      <c r="D9" s="187"/>
      <c r="E9" s="187"/>
      <c r="F9" s="187"/>
      <c r="G9" s="140">
        <f>SUM(G7:G8)</f>
        <v>0</v>
      </c>
      <c r="H9" s="136"/>
      <c r="I9" s="136"/>
      <c r="J9" s="136"/>
      <c r="K9" s="136"/>
    </row>
    <row r="10" spans="1:11" ht="15" x14ac:dyDescent="0.2">
      <c r="A10" s="139"/>
      <c r="B10" s="139" t="s">
        <v>67</v>
      </c>
      <c r="C10" s="188" t="s">
        <v>119</v>
      </c>
      <c r="D10" s="187"/>
      <c r="E10" s="187"/>
      <c r="F10" s="187"/>
      <c r="G10" s="138">
        <f>+G9</f>
        <v>0</v>
      </c>
      <c r="H10" s="136"/>
      <c r="I10" s="136"/>
      <c r="J10" s="136"/>
      <c r="K10" s="136"/>
    </row>
    <row r="11" spans="1:11" ht="15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11" ht="15" x14ac:dyDescent="0.2">
      <c r="A12" s="192"/>
      <c r="B12" s="193"/>
      <c r="C12" s="193" t="s">
        <v>66</v>
      </c>
      <c r="D12" s="193"/>
      <c r="E12" s="193"/>
      <c r="F12" s="193"/>
      <c r="G12" s="194"/>
      <c r="H12" s="136"/>
      <c r="I12" s="136"/>
      <c r="J12" s="136"/>
      <c r="K12" s="136"/>
    </row>
    <row r="13" spans="1:11" ht="15" x14ac:dyDescent="0.2">
      <c r="A13" s="148" t="s">
        <v>118</v>
      </c>
      <c r="B13" s="148" t="s">
        <v>117</v>
      </c>
      <c r="C13" s="148" t="s">
        <v>116</v>
      </c>
      <c r="D13" s="148" t="s">
        <v>115</v>
      </c>
      <c r="E13" s="148" t="s">
        <v>114</v>
      </c>
      <c r="F13" s="148" t="s">
        <v>113</v>
      </c>
      <c r="G13" s="148" t="s">
        <v>112</v>
      </c>
      <c r="H13" s="136"/>
      <c r="I13" s="136"/>
      <c r="J13" s="136"/>
      <c r="K13" s="136"/>
    </row>
    <row r="14" spans="1:11" ht="15" x14ac:dyDescent="0.2">
      <c r="A14" s="191"/>
      <c r="B14" s="191"/>
      <c r="C14" s="190" t="s">
        <v>100</v>
      </c>
      <c r="D14" s="190"/>
      <c r="E14" s="190"/>
      <c r="F14" s="190"/>
      <c r="G14" s="190"/>
      <c r="H14" s="136"/>
      <c r="I14" s="136"/>
      <c r="J14" s="136"/>
      <c r="K14" s="136"/>
    </row>
    <row r="15" spans="1:11" ht="15" x14ac:dyDescent="0.2">
      <c r="A15" s="145">
        <v>3</v>
      </c>
      <c r="B15" s="146"/>
      <c r="C15" s="146" t="s">
        <v>165</v>
      </c>
      <c r="D15" s="145" t="s">
        <v>101</v>
      </c>
      <c r="E15" s="144">
        <v>2</v>
      </c>
      <c r="F15" s="143">
        <v>0</v>
      </c>
      <c r="G15" s="142">
        <f>F15*E15</f>
        <v>0</v>
      </c>
      <c r="H15" s="136"/>
      <c r="I15" s="136"/>
    </row>
    <row r="16" spans="1:11" ht="15" x14ac:dyDescent="0.2">
      <c r="A16" s="145">
        <v>4</v>
      </c>
      <c r="B16" s="146"/>
      <c r="C16" s="146" t="s">
        <v>164</v>
      </c>
      <c r="D16" s="145" t="s">
        <v>101</v>
      </c>
      <c r="E16" s="144">
        <v>2</v>
      </c>
      <c r="F16" s="143">
        <v>0</v>
      </c>
      <c r="G16" s="142">
        <f>F16*E16</f>
        <v>0</v>
      </c>
      <c r="H16" s="136"/>
      <c r="I16" s="136"/>
    </row>
    <row r="17" spans="1:11" ht="15" x14ac:dyDescent="0.2">
      <c r="A17" s="145">
        <v>5</v>
      </c>
      <c r="B17" s="146"/>
      <c r="C17" s="146" t="s">
        <v>163</v>
      </c>
      <c r="D17" s="145" t="s">
        <v>69</v>
      </c>
      <c r="E17" s="144">
        <v>4</v>
      </c>
      <c r="F17" s="143">
        <v>0</v>
      </c>
      <c r="G17" s="142">
        <f>F17*E17</f>
        <v>0</v>
      </c>
      <c r="H17" s="136"/>
      <c r="I17" s="136"/>
    </row>
    <row r="18" spans="1:11" ht="15" x14ac:dyDescent="0.2">
      <c r="A18" s="145">
        <v>6</v>
      </c>
      <c r="B18" s="146"/>
      <c r="C18" s="146" t="s">
        <v>162</v>
      </c>
      <c r="D18" s="145" t="s">
        <v>101</v>
      </c>
      <c r="E18" s="144">
        <v>1</v>
      </c>
      <c r="F18" s="143">
        <v>0</v>
      </c>
      <c r="G18" s="142">
        <f>F18*E18</f>
        <v>0</v>
      </c>
      <c r="H18" s="136"/>
      <c r="I18" s="136"/>
    </row>
    <row r="19" spans="1:11" ht="15" x14ac:dyDescent="0.2">
      <c r="A19" s="141"/>
      <c r="B19" s="141" t="s">
        <v>67</v>
      </c>
      <c r="C19" s="186" t="s">
        <v>100</v>
      </c>
      <c r="D19" s="187"/>
      <c r="E19" s="187"/>
      <c r="F19" s="187"/>
      <c r="G19" s="140">
        <f>SUM(G15:G18)</f>
        <v>0</v>
      </c>
      <c r="H19" s="136"/>
      <c r="I19" s="136"/>
      <c r="J19" s="136"/>
      <c r="K19" s="136"/>
    </row>
    <row r="20" spans="1:11" ht="15" x14ac:dyDescent="0.2">
      <c r="A20" s="139"/>
      <c r="B20" s="139" t="s">
        <v>67</v>
      </c>
      <c r="C20" s="188" t="s">
        <v>66</v>
      </c>
      <c r="D20" s="187"/>
      <c r="E20" s="187"/>
      <c r="F20" s="187"/>
      <c r="G20" s="138">
        <f>+G19</f>
        <v>0</v>
      </c>
      <c r="H20" s="136"/>
      <c r="I20" s="136"/>
      <c r="J20" s="136"/>
      <c r="K20" s="136"/>
    </row>
    <row r="21" spans="1:11" ht="15" x14ac:dyDescent="0.2">
      <c r="A21" s="136"/>
      <c r="B21" s="136"/>
      <c r="C21" s="136"/>
      <c r="D21" s="136"/>
      <c r="E21" s="136"/>
      <c r="F21" s="136"/>
      <c r="G21" s="136"/>
      <c r="H21" s="136"/>
      <c r="I21" s="136"/>
      <c r="J21" s="136"/>
      <c r="K21" s="136"/>
    </row>
    <row r="22" spans="1:11" ht="15" x14ac:dyDescent="0.2">
      <c r="A22" s="189" t="s">
        <v>65</v>
      </c>
      <c r="B22" s="189"/>
      <c r="C22" s="189"/>
      <c r="D22" s="189"/>
      <c r="E22" s="189"/>
      <c r="F22" s="189"/>
      <c r="G22" s="137">
        <f>+G10+G20</f>
        <v>0</v>
      </c>
      <c r="H22" s="136"/>
    </row>
  </sheetData>
  <mergeCells count="17">
    <mergeCell ref="A14:B14"/>
    <mergeCell ref="C14:G14"/>
    <mergeCell ref="C19:F19"/>
    <mergeCell ref="C20:F20"/>
    <mergeCell ref="A22:F22"/>
    <mergeCell ref="A6:B6"/>
    <mergeCell ref="C6:G6"/>
    <mergeCell ref="C9:F9"/>
    <mergeCell ref="C10:F10"/>
    <mergeCell ref="A12:B12"/>
    <mergeCell ref="C12:G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23</vt:i4>
      </vt:variant>
    </vt:vector>
  </HeadingPairs>
  <TitlesOfParts>
    <vt:vector size="29" baseType="lpstr">
      <vt:lpstr>Krycí list</vt:lpstr>
      <vt:lpstr>přehled položek</vt:lpstr>
      <vt:lpstr>ELEKTROINSTALACE 4.PATRO</vt:lpstr>
      <vt:lpstr>20-ROZVADĚČ R5A nová náplň</vt:lpstr>
      <vt:lpstr>21-ROZVADĚČ R5B nová náplň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'20-ROZVADĚČ R5A nová náplň'!Oblast_tisku</vt:lpstr>
      <vt:lpstr>'21-ROZVADĚČ R5B nová náplň'!Oblast_tisku</vt:lpstr>
      <vt:lpstr>'DOPLNĚNÍ POKOJOVÉ ROZVODNICE'!Oblast_tisku</vt:lpstr>
      <vt:lpstr>'ELEKTROINSTALACE 4.PATRO'!Oblast_tisku</vt:lpstr>
      <vt:lpstr>'Krycí list'!Oblast_tisku</vt:lpstr>
      <vt:lpstr>'přehled položek'!Oblast_tisku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2024-10-01T14:44:08Z</dcterms:modified>
</cp:coreProperties>
</file>